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2900" windowHeight="14240" tabRatio="500"/>
  </bookViews>
  <sheets>
    <sheet name="Accueil" sheetId="9" r:id="rId1"/>
    <sheet name="Classe" sheetId="10" r:id="rId2"/>
    <sheet name="Saisie" sheetId="12" r:id="rId3"/>
    <sheet name="listes" sheetId="3" state="hidden" r:id="rId4"/>
    <sheet name="Synthèse-classe" sheetId="14" r:id="rId5"/>
    <sheet name="El.01" sheetId="13" r:id="rId6"/>
    <sheet name="El.02" sheetId="20" r:id="rId7"/>
    <sheet name="El.03" sheetId="21" r:id="rId8"/>
    <sheet name="El.04" sheetId="22" r:id="rId9"/>
    <sheet name="El.05" sheetId="23" r:id="rId10"/>
    <sheet name="El.06" sheetId="24" r:id="rId11"/>
    <sheet name="El.07" sheetId="25" r:id="rId12"/>
    <sheet name="El.08" sheetId="26" r:id="rId13"/>
    <sheet name="El.09" sheetId="27" r:id="rId14"/>
    <sheet name="El.10" sheetId="28" r:id="rId15"/>
    <sheet name="El.11" sheetId="29" r:id="rId16"/>
    <sheet name="El.12" sheetId="30" r:id="rId17"/>
    <sheet name="El.13" sheetId="31" r:id="rId18"/>
    <sheet name="El.14" sheetId="32" r:id="rId19"/>
    <sheet name="El.15" sheetId="33" r:id="rId20"/>
    <sheet name="El.16" sheetId="34" r:id="rId21"/>
    <sheet name="El.17" sheetId="35" r:id="rId22"/>
    <sheet name="El.18" sheetId="36" r:id="rId23"/>
    <sheet name="El.19" sheetId="37" r:id="rId24"/>
    <sheet name="El.20" sheetId="38" r:id="rId25"/>
    <sheet name="El.21" sheetId="39" r:id="rId26"/>
    <sheet name="El.22" sheetId="40" r:id="rId27"/>
    <sheet name="El.23" sheetId="41" r:id="rId28"/>
    <sheet name="El.24" sheetId="42" r:id="rId29"/>
    <sheet name="El.25" sheetId="43" r:id="rId30"/>
    <sheet name="El.26" sheetId="44" r:id="rId31"/>
    <sheet name="El.27" sheetId="45" r:id="rId32"/>
    <sheet name="El.28" sheetId="46" r:id="rId33"/>
    <sheet name="El.29" sheetId="47" r:id="rId34"/>
    <sheet name="El.30" sheetId="48" r:id="rId35"/>
    <sheet name="El.31" sheetId="49" r:id="rId36"/>
    <sheet name="El.32" sheetId="50" r:id="rId37"/>
    <sheet name="El.33" sheetId="51" r:id="rId38"/>
    <sheet name="El.34" sheetId="52" r:id="rId39"/>
    <sheet name="El.35" sheetId="53" r:id="rId40"/>
  </sheets>
  <definedNames>
    <definedName name="valeur">listes!$B$4:$B$6</definedName>
    <definedName name="_xlnm.Print_Area" localSheetId="5">El.01!$A$1:$I$178</definedName>
    <definedName name="_xlnm.Print_Area" localSheetId="6">El.02!$A$1:$I$178</definedName>
    <definedName name="_xlnm.Print_Area" localSheetId="7">El.03!$A$1:$I$178</definedName>
    <definedName name="_xlnm.Print_Area" localSheetId="8">El.04!$A$1:$I$178</definedName>
    <definedName name="_xlnm.Print_Area" localSheetId="9">El.05!$A$1:$I$178</definedName>
    <definedName name="_xlnm.Print_Area" localSheetId="10">El.06!$A$1:$I$178</definedName>
    <definedName name="_xlnm.Print_Area" localSheetId="11">El.07!$A$1:$I$178</definedName>
    <definedName name="_xlnm.Print_Area" localSheetId="12">El.08!$A$1:$I$178</definedName>
    <definedName name="_xlnm.Print_Area" localSheetId="13">El.09!$A$1:$I$178</definedName>
    <definedName name="_xlnm.Print_Area" localSheetId="14">El.10!$A$1:$I$178</definedName>
    <definedName name="_xlnm.Print_Area" localSheetId="15">El.11!$A$1:$I$178</definedName>
    <definedName name="_xlnm.Print_Area" localSheetId="16">El.12!$A$1:$I$178</definedName>
    <definedName name="_xlnm.Print_Area" localSheetId="17">El.13!$A$1:$I$178</definedName>
    <definedName name="_xlnm.Print_Area" localSheetId="18">El.14!$A$1:$I$178</definedName>
    <definedName name="_xlnm.Print_Area" localSheetId="19">El.15!$A$1:$I$178</definedName>
    <definedName name="_xlnm.Print_Area" localSheetId="20">El.16!$A$1:$I$178</definedName>
    <definedName name="_xlnm.Print_Area" localSheetId="21">El.17!$A$1:$I$178</definedName>
    <definedName name="_xlnm.Print_Area" localSheetId="22">El.18!$A$1:$I$178</definedName>
    <definedName name="_xlnm.Print_Area" localSheetId="23">El.19!$A$1:$I$178</definedName>
    <definedName name="_xlnm.Print_Area" localSheetId="24">El.20!$A$1:$I$178</definedName>
    <definedName name="_xlnm.Print_Area" localSheetId="25">El.21!$A$1:$I$178</definedName>
    <definedName name="_xlnm.Print_Area" localSheetId="26">El.22!$A$1:$I$178</definedName>
    <definedName name="_xlnm.Print_Area" localSheetId="27">El.23!$A$1:$I$178</definedName>
    <definedName name="_xlnm.Print_Area" localSheetId="28">El.24!$A$1:$I$178</definedName>
    <definedName name="_xlnm.Print_Area" localSheetId="29">El.25!$A$1:$I$178</definedName>
    <definedName name="_xlnm.Print_Area" localSheetId="30">El.26!$A$1:$I$178</definedName>
    <definedName name="_xlnm.Print_Area" localSheetId="31">El.27!$A$1:$I$178</definedName>
    <definedName name="_xlnm.Print_Area" localSheetId="32">El.28!$A$1:$I$178</definedName>
    <definedName name="_xlnm.Print_Area" localSheetId="33">El.29!$A$1:$I$178</definedName>
    <definedName name="_xlnm.Print_Area" localSheetId="34">El.30!$A$1:$I$178</definedName>
    <definedName name="_xlnm.Print_Area" localSheetId="35">El.31!$A$1:$I$178</definedName>
    <definedName name="_xlnm.Print_Area" localSheetId="36">El.32!$A$1:$I$178</definedName>
    <definedName name="_xlnm.Print_Area" localSheetId="37">El.33!$A$1:$I$178</definedName>
    <definedName name="_xlnm.Print_Area" localSheetId="38">El.34!$A$1:$I$178</definedName>
    <definedName name="_xlnm.Print_Area" localSheetId="39">El.35!$A$1:$I$178</definedName>
    <definedName name="_xlnm.Print_Area" localSheetId="4">'Synthèse-classe'!$A$1:$U$66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0" l="1"/>
  <c r="AM6" i="12"/>
  <c r="AR6" i="12"/>
  <c r="AS6" i="12"/>
  <c r="AM7" i="12"/>
  <c r="AR7" i="12"/>
  <c r="AS7" i="12"/>
  <c r="AM8" i="12"/>
  <c r="AR8" i="12"/>
  <c r="AS8" i="12"/>
  <c r="AM9" i="12"/>
  <c r="AR9" i="12"/>
  <c r="AS9" i="12"/>
  <c r="AM10" i="12"/>
  <c r="AR10" i="12"/>
  <c r="AS10" i="12"/>
  <c r="AM11" i="12"/>
  <c r="AR11" i="12"/>
  <c r="AS11" i="12"/>
  <c r="AM12" i="12"/>
  <c r="AR12" i="12"/>
  <c r="AS12" i="12"/>
  <c r="AM13" i="12"/>
  <c r="AR13" i="12"/>
  <c r="AS13" i="12"/>
  <c r="AM14" i="12"/>
  <c r="AR14" i="12"/>
  <c r="AS14" i="12"/>
  <c r="AM15" i="12"/>
  <c r="AR15" i="12"/>
  <c r="AS15" i="12"/>
  <c r="AM16" i="12"/>
  <c r="AR16" i="12"/>
  <c r="AS16" i="12"/>
  <c r="AM17" i="12"/>
  <c r="AR17" i="12"/>
  <c r="AS17" i="12"/>
  <c r="AM18" i="12"/>
  <c r="AR18" i="12"/>
  <c r="AS18" i="12"/>
  <c r="AM19" i="12"/>
  <c r="AR19" i="12"/>
  <c r="AS19" i="12"/>
  <c r="AM20" i="12"/>
  <c r="AR20" i="12"/>
  <c r="AS20" i="12"/>
  <c r="AM21" i="12"/>
  <c r="AR21" i="12"/>
  <c r="AS21" i="12"/>
  <c r="AM22" i="12"/>
  <c r="AR22" i="12"/>
  <c r="AS22" i="12"/>
  <c r="AM23" i="12"/>
  <c r="AR23" i="12"/>
  <c r="AS23" i="12"/>
  <c r="AM24" i="12"/>
  <c r="AR24" i="12"/>
  <c r="AS24" i="12"/>
  <c r="AM25" i="12"/>
  <c r="AR25" i="12"/>
  <c r="AS25" i="12"/>
  <c r="AM26" i="12"/>
  <c r="AR26" i="12"/>
  <c r="AS26" i="12"/>
  <c r="AM27" i="12"/>
  <c r="AR27" i="12"/>
  <c r="AS27" i="12"/>
  <c r="AM28" i="12"/>
  <c r="AR28" i="12"/>
  <c r="AS28" i="12"/>
  <c r="AM29" i="12"/>
  <c r="AR29" i="12"/>
  <c r="AS29" i="12"/>
  <c r="AM30" i="12"/>
  <c r="AR30" i="12"/>
  <c r="AS30" i="12"/>
  <c r="AM5" i="12"/>
  <c r="AR5" i="12"/>
  <c r="AS5" i="12"/>
  <c r="AM44" i="12"/>
  <c r="AR44" i="12"/>
  <c r="AS44" i="12"/>
  <c r="AM45" i="12"/>
  <c r="AR45" i="12"/>
  <c r="AS45" i="12"/>
  <c r="AM46" i="12"/>
  <c r="AR46" i="12"/>
  <c r="AS46" i="12"/>
  <c r="AM47" i="12"/>
  <c r="AR47" i="12"/>
  <c r="AS47" i="12"/>
  <c r="AM48" i="12"/>
  <c r="AR48" i="12"/>
  <c r="AS48" i="12"/>
  <c r="AM49" i="12"/>
  <c r="AR49" i="12"/>
  <c r="AS49" i="12"/>
  <c r="AM50" i="12"/>
  <c r="AR50" i="12"/>
  <c r="AS50" i="12"/>
  <c r="AM51" i="12"/>
  <c r="AR51" i="12"/>
  <c r="AS51" i="12"/>
  <c r="AM52" i="12"/>
  <c r="AR52" i="12"/>
  <c r="AS52" i="12"/>
  <c r="AM53" i="12"/>
  <c r="AR53" i="12"/>
  <c r="AS53" i="12"/>
  <c r="AM54" i="12"/>
  <c r="AR54" i="12"/>
  <c r="AS54" i="12"/>
  <c r="AM55" i="12"/>
  <c r="AR55" i="12"/>
  <c r="AS55" i="12"/>
  <c r="AM56" i="12"/>
  <c r="AR56" i="12"/>
  <c r="AS56" i="12"/>
  <c r="AM57" i="12"/>
  <c r="AR57" i="12"/>
  <c r="AS57" i="12"/>
  <c r="AM58" i="12"/>
  <c r="AR58" i="12"/>
  <c r="AS58" i="12"/>
  <c r="AM59" i="12"/>
  <c r="AR59" i="12"/>
  <c r="AS59" i="12"/>
  <c r="AM60" i="12"/>
  <c r="AR60" i="12"/>
  <c r="AS60" i="12"/>
  <c r="AM61" i="12"/>
  <c r="AR61" i="12"/>
  <c r="AS61" i="12"/>
  <c r="AM62" i="12"/>
  <c r="AR62" i="12"/>
  <c r="AS62" i="12"/>
  <c r="AM63" i="12"/>
  <c r="AR63" i="12"/>
  <c r="AS63" i="12"/>
  <c r="AM64" i="12"/>
  <c r="AR64" i="12"/>
  <c r="AS64" i="12"/>
  <c r="AM65" i="12"/>
  <c r="AR65" i="12"/>
  <c r="AS65" i="12"/>
  <c r="AM66" i="12"/>
  <c r="AR66" i="12"/>
  <c r="AS66" i="12"/>
  <c r="AM67" i="12"/>
  <c r="AR67" i="12"/>
  <c r="AS67" i="12"/>
  <c r="AM68" i="12"/>
  <c r="AR68" i="12"/>
  <c r="AS68" i="12"/>
  <c r="AM69" i="12"/>
  <c r="AR69" i="12"/>
  <c r="AS69" i="12"/>
  <c r="AM70" i="12"/>
  <c r="AR70" i="12"/>
  <c r="AS70" i="12"/>
  <c r="AM71" i="12"/>
  <c r="AR71" i="12"/>
  <c r="AS71" i="12"/>
  <c r="AM72" i="12"/>
  <c r="AR72" i="12"/>
  <c r="AS72" i="12"/>
  <c r="AM73" i="12"/>
  <c r="AR73" i="12"/>
  <c r="AS73" i="12"/>
  <c r="AM74" i="12"/>
  <c r="AR74" i="12"/>
  <c r="AS74" i="12"/>
  <c r="AM75" i="12"/>
  <c r="AR75" i="12"/>
  <c r="AS75" i="12"/>
  <c r="AM76" i="12"/>
  <c r="AR76" i="12"/>
  <c r="AS76" i="12"/>
  <c r="AM77" i="12"/>
  <c r="AR77" i="12"/>
  <c r="AS77" i="12"/>
  <c r="AM78" i="12"/>
  <c r="AR78" i="12"/>
  <c r="AS78" i="12"/>
  <c r="AM79" i="12"/>
  <c r="AR79" i="12"/>
  <c r="AS79" i="12"/>
  <c r="AM80" i="12"/>
  <c r="AR80" i="12"/>
  <c r="AS80" i="12"/>
  <c r="AM81" i="12"/>
  <c r="AR81" i="12"/>
  <c r="AS81" i="12"/>
  <c r="AM82" i="12"/>
  <c r="AR82" i="12"/>
  <c r="AS82" i="12"/>
  <c r="AM83" i="12"/>
  <c r="AR83" i="12"/>
  <c r="AS83" i="12"/>
  <c r="AM43" i="12"/>
  <c r="AR43" i="12"/>
  <c r="AS43" i="12"/>
  <c r="E2" i="12"/>
  <c r="E40" i="12"/>
  <c r="F2" i="12"/>
  <c r="F40" i="12"/>
  <c r="G2" i="12"/>
  <c r="G40" i="12"/>
  <c r="H2" i="12"/>
  <c r="H40" i="12"/>
  <c r="I2" i="12"/>
  <c r="I40" i="12"/>
  <c r="J2" i="12"/>
  <c r="J40" i="12"/>
  <c r="K2" i="12"/>
  <c r="K40" i="12"/>
  <c r="L2" i="12"/>
  <c r="L40" i="12"/>
  <c r="M2" i="12"/>
  <c r="M40" i="12"/>
  <c r="N2" i="12"/>
  <c r="N40" i="12"/>
  <c r="O2" i="12"/>
  <c r="O40" i="12"/>
  <c r="P2" i="12"/>
  <c r="P40" i="12"/>
  <c r="Q2" i="12"/>
  <c r="Q40" i="12"/>
  <c r="R2" i="12"/>
  <c r="R40" i="12"/>
  <c r="S2" i="12"/>
  <c r="S40" i="12"/>
  <c r="T2" i="12"/>
  <c r="T40" i="12"/>
  <c r="U2" i="12"/>
  <c r="U40" i="12"/>
  <c r="V2" i="12"/>
  <c r="V40" i="12"/>
  <c r="W2" i="12"/>
  <c r="W40" i="12"/>
  <c r="X2" i="12"/>
  <c r="X40" i="12"/>
  <c r="Y2" i="12"/>
  <c r="Y40" i="12"/>
  <c r="Z2" i="12"/>
  <c r="Z40" i="12"/>
  <c r="AA2" i="12"/>
  <c r="AA40" i="12"/>
  <c r="AB2" i="12"/>
  <c r="AB40" i="12"/>
  <c r="AC2" i="12"/>
  <c r="AC40" i="12"/>
  <c r="AD2" i="12"/>
  <c r="AD40" i="12"/>
  <c r="AE2" i="12"/>
  <c r="AE40" i="12"/>
  <c r="AF2" i="12"/>
  <c r="AF40" i="12"/>
  <c r="AG2" i="12"/>
  <c r="AG40" i="12"/>
  <c r="AH2" i="12"/>
  <c r="AH40" i="12"/>
  <c r="AI2" i="12"/>
  <c r="AI40" i="12"/>
  <c r="AJ2" i="12"/>
  <c r="AJ40" i="12"/>
  <c r="AK2" i="12"/>
  <c r="AK40" i="12"/>
  <c r="AL2" i="12"/>
  <c r="AL40" i="12"/>
  <c r="D2" i="12"/>
  <c r="D40" i="12"/>
  <c r="F177" i="53"/>
  <c r="H177" i="53"/>
  <c r="F176" i="53"/>
  <c r="F175" i="53"/>
  <c r="F174" i="53"/>
  <c r="F169" i="53"/>
  <c r="H169" i="53"/>
  <c r="F168" i="53"/>
  <c r="F167" i="53"/>
  <c r="F162" i="53"/>
  <c r="F161" i="53"/>
  <c r="F160" i="53"/>
  <c r="G160" i="53"/>
  <c r="F159" i="53"/>
  <c r="F154" i="53"/>
  <c r="F153" i="53"/>
  <c r="F152" i="53"/>
  <c r="H152" i="53"/>
  <c r="F151" i="53"/>
  <c r="F150" i="53"/>
  <c r="F145" i="53"/>
  <c r="G145" i="53"/>
  <c r="F140" i="53"/>
  <c r="G140" i="53"/>
  <c r="F139" i="53"/>
  <c r="F138" i="53"/>
  <c r="F133" i="53"/>
  <c r="G133" i="53"/>
  <c r="F132" i="53"/>
  <c r="F131" i="53"/>
  <c r="F126" i="53"/>
  <c r="F121" i="53"/>
  <c r="G121" i="53"/>
  <c r="F120" i="53"/>
  <c r="F105" i="53"/>
  <c r="F104" i="53"/>
  <c r="F103" i="53"/>
  <c r="G103" i="53"/>
  <c r="F98" i="53"/>
  <c r="H98" i="53"/>
  <c r="F97" i="53"/>
  <c r="F96" i="53"/>
  <c r="F95" i="53"/>
  <c r="F90" i="53"/>
  <c r="G90" i="53"/>
  <c r="F89" i="53"/>
  <c r="F88" i="53"/>
  <c r="F87" i="53"/>
  <c r="F82" i="53"/>
  <c r="G82" i="53"/>
  <c r="F81" i="53"/>
  <c r="F80" i="53"/>
  <c r="F79" i="53"/>
  <c r="F74" i="53"/>
  <c r="H74" i="53"/>
  <c r="F69" i="53"/>
  <c r="F64" i="53"/>
  <c r="F63" i="53"/>
  <c r="F62" i="53"/>
  <c r="H62" i="53"/>
  <c r="F61" i="53"/>
  <c r="F56" i="53"/>
  <c r="F55" i="53"/>
  <c r="F54" i="53"/>
  <c r="H54" i="53"/>
  <c r="F49" i="53"/>
  <c r="F48" i="53"/>
  <c r="F47" i="53"/>
  <c r="H47" i="53"/>
  <c r="F46" i="53"/>
  <c r="F41" i="53"/>
  <c r="F36" i="53"/>
  <c r="F31" i="53"/>
  <c r="F26" i="53"/>
  <c r="F21" i="53"/>
  <c r="F20" i="53"/>
  <c r="F19" i="53"/>
  <c r="F18" i="53"/>
  <c r="F17" i="53"/>
  <c r="F16" i="53"/>
  <c r="F15" i="53"/>
  <c r="F14" i="53"/>
  <c r="F13" i="53"/>
  <c r="F177" i="52"/>
  <c r="F176" i="52"/>
  <c r="F175" i="52"/>
  <c r="F174" i="52"/>
  <c r="F169" i="52"/>
  <c r="F168" i="52"/>
  <c r="F167" i="52"/>
  <c r="F162" i="52"/>
  <c r="H162" i="52"/>
  <c r="F161" i="52"/>
  <c r="F160" i="52"/>
  <c r="F159" i="52"/>
  <c r="F154" i="52"/>
  <c r="G154" i="52"/>
  <c r="F153" i="52"/>
  <c r="F152" i="52"/>
  <c r="F151" i="52"/>
  <c r="F150" i="52"/>
  <c r="G150" i="52"/>
  <c r="F145" i="52"/>
  <c r="F140" i="52"/>
  <c r="F139" i="52"/>
  <c r="F138" i="52"/>
  <c r="H138" i="52"/>
  <c r="F133" i="52"/>
  <c r="F132" i="52"/>
  <c r="F131" i="52"/>
  <c r="F126" i="52"/>
  <c r="G126" i="52"/>
  <c r="F121" i="52"/>
  <c r="F120" i="52"/>
  <c r="F105" i="52"/>
  <c r="F104" i="52"/>
  <c r="F103" i="52"/>
  <c r="F98" i="52"/>
  <c r="F97" i="52"/>
  <c r="F96" i="52"/>
  <c r="G96" i="52"/>
  <c r="F95" i="52"/>
  <c r="F90" i="52"/>
  <c r="F89" i="52"/>
  <c r="F88" i="52"/>
  <c r="G88" i="52"/>
  <c r="F87" i="52"/>
  <c r="F82" i="52"/>
  <c r="F81" i="52"/>
  <c r="F80" i="52"/>
  <c r="H80" i="52"/>
  <c r="F79" i="52"/>
  <c r="F74" i="52"/>
  <c r="F69" i="52"/>
  <c r="F64" i="52"/>
  <c r="H64" i="52"/>
  <c r="F63" i="52"/>
  <c r="F62" i="52"/>
  <c r="F61" i="52"/>
  <c r="F56" i="52"/>
  <c r="H56" i="52"/>
  <c r="F55" i="52"/>
  <c r="F54" i="52"/>
  <c r="F49" i="52"/>
  <c r="F48" i="52"/>
  <c r="F47" i="52"/>
  <c r="F46" i="52"/>
  <c r="F41" i="52"/>
  <c r="F36" i="52"/>
  <c r="G36" i="52"/>
  <c r="F31" i="52"/>
  <c r="F26" i="52"/>
  <c r="F21" i="52"/>
  <c r="F20" i="52"/>
  <c r="F19" i="52"/>
  <c r="F18" i="52"/>
  <c r="F17" i="52"/>
  <c r="F16" i="52"/>
  <c r="F15" i="52"/>
  <c r="F14" i="52"/>
  <c r="F13" i="52"/>
  <c r="F177" i="51"/>
  <c r="F176" i="51"/>
  <c r="F175" i="51"/>
  <c r="G175" i="51"/>
  <c r="F174" i="51"/>
  <c r="F169" i="51"/>
  <c r="F168" i="51"/>
  <c r="F167" i="51"/>
  <c r="G167" i="51"/>
  <c r="F162" i="51"/>
  <c r="F161" i="51"/>
  <c r="F160" i="51"/>
  <c r="F159" i="51"/>
  <c r="F154" i="51"/>
  <c r="F153" i="51"/>
  <c r="F152" i="51"/>
  <c r="F151" i="51"/>
  <c r="F150" i="51"/>
  <c r="F145" i="51"/>
  <c r="F140" i="51"/>
  <c r="F139" i="51"/>
  <c r="F138" i="51"/>
  <c r="F133" i="51"/>
  <c r="F132" i="51"/>
  <c r="F131" i="51"/>
  <c r="H131" i="51"/>
  <c r="F126" i="51"/>
  <c r="F121" i="51"/>
  <c r="F120" i="51"/>
  <c r="F105" i="51"/>
  <c r="H105" i="51"/>
  <c r="F104" i="51"/>
  <c r="F103" i="51"/>
  <c r="F98" i="51"/>
  <c r="F97" i="51"/>
  <c r="F96" i="51"/>
  <c r="F95" i="51"/>
  <c r="F90" i="51"/>
  <c r="F89" i="51"/>
  <c r="F88" i="51"/>
  <c r="F87" i="51"/>
  <c r="F82" i="51"/>
  <c r="F81" i="51"/>
  <c r="F80" i="51"/>
  <c r="F79" i="51"/>
  <c r="F74" i="51"/>
  <c r="F69" i="51"/>
  <c r="H69" i="51"/>
  <c r="F70" i="51"/>
  <c r="F64" i="51"/>
  <c r="F63" i="51"/>
  <c r="F62" i="51"/>
  <c r="F61" i="51"/>
  <c r="F56" i="51"/>
  <c r="F55" i="51"/>
  <c r="F54" i="51"/>
  <c r="F49" i="51"/>
  <c r="F48" i="51"/>
  <c r="F47" i="51"/>
  <c r="F46" i="51"/>
  <c r="F41" i="51"/>
  <c r="F36" i="51"/>
  <c r="F31" i="51"/>
  <c r="F26" i="51"/>
  <c r="F21" i="51"/>
  <c r="F20" i="51"/>
  <c r="F19" i="51"/>
  <c r="F18" i="51"/>
  <c r="F17" i="51"/>
  <c r="F16" i="51"/>
  <c r="F15" i="51"/>
  <c r="F14" i="51"/>
  <c r="F13" i="51"/>
  <c r="F177" i="50"/>
  <c r="F176" i="50"/>
  <c r="F175" i="50"/>
  <c r="F174" i="50"/>
  <c r="F169" i="50"/>
  <c r="F168" i="50"/>
  <c r="F167" i="50"/>
  <c r="F162" i="50"/>
  <c r="F161" i="50"/>
  <c r="F160" i="50"/>
  <c r="H160" i="50"/>
  <c r="F159" i="50"/>
  <c r="F154" i="50"/>
  <c r="F153" i="50"/>
  <c r="F152" i="50"/>
  <c r="F151" i="50"/>
  <c r="F150" i="50"/>
  <c r="F145" i="50"/>
  <c r="F140" i="50"/>
  <c r="F139" i="50"/>
  <c r="F138" i="50"/>
  <c r="F133" i="50"/>
  <c r="F132" i="50"/>
  <c r="F131" i="50"/>
  <c r="H131" i="50"/>
  <c r="F126" i="50"/>
  <c r="F121" i="50"/>
  <c r="F120" i="50"/>
  <c r="G120" i="50"/>
  <c r="F105" i="50"/>
  <c r="G105" i="50"/>
  <c r="F104" i="50"/>
  <c r="F103" i="50"/>
  <c r="F98" i="50"/>
  <c r="G98" i="50"/>
  <c r="F97" i="50"/>
  <c r="F96" i="50"/>
  <c r="F95" i="50"/>
  <c r="F90" i="50"/>
  <c r="G90" i="50"/>
  <c r="F89" i="50"/>
  <c r="F88" i="50"/>
  <c r="F87" i="50"/>
  <c r="F82" i="50"/>
  <c r="F81" i="50"/>
  <c r="F80" i="50"/>
  <c r="F79" i="50"/>
  <c r="F74" i="50"/>
  <c r="G74" i="50"/>
  <c r="F69" i="50"/>
  <c r="H69" i="50"/>
  <c r="F64" i="50"/>
  <c r="F63" i="50"/>
  <c r="F62" i="50"/>
  <c r="H62" i="50"/>
  <c r="F61" i="50"/>
  <c r="H61" i="50"/>
  <c r="F56" i="50"/>
  <c r="F55" i="50"/>
  <c r="F54" i="50"/>
  <c r="F49" i="50"/>
  <c r="F48" i="50"/>
  <c r="F47" i="50"/>
  <c r="F46" i="50"/>
  <c r="G46" i="50"/>
  <c r="F41" i="50"/>
  <c r="H41" i="50"/>
  <c r="F36" i="50"/>
  <c r="F31" i="50"/>
  <c r="F26" i="50"/>
  <c r="H26" i="50"/>
  <c r="F21" i="50"/>
  <c r="H21" i="50"/>
  <c r="F20" i="50"/>
  <c r="F19" i="50"/>
  <c r="F18" i="50"/>
  <c r="F17" i="50"/>
  <c r="H17" i="50"/>
  <c r="F16" i="50"/>
  <c r="F15" i="50"/>
  <c r="F14" i="50"/>
  <c r="H14" i="50"/>
  <c r="F13" i="50"/>
  <c r="H13" i="50"/>
  <c r="F177" i="49"/>
  <c r="F176" i="49"/>
  <c r="F175" i="49"/>
  <c r="F174" i="49"/>
  <c r="F169" i="49"/>
  <c r="F168" i="49"/>
  <c r="F167" i="49"/>
  <c r="F162" i="49"/>
  <c r="F161" i="49"/>
  <c r="F160" i="49"/>
  <c r="F159" i="49"/>
  <c r="F154" i="49"/>
  <c r="F153" i="49"/>
  <c r="F152" i="49"/>
  <c r="F151" i="49"/>
  <c r="F150" i="49"/>
  <c r="F145" i="49"/>
  <c r="F140" i="49"/>
  <c r="F139" i="49"/>
  <c r="F138" i="49"/>
  <c r="F133" i="49"/>
  <c r="F132" i="49"/>
  <c r="F131" i="49"/>
  <c r="F126" i="49"/>
  <c r="F121" i="49"/>
  <c r="F120" i="49"/>
  <c r="F105" i="49"/>
  <c r="F104" i="49"/>
  <c r="F103" i="49"/>
  <c r="F98" i="49"/>
  <c r="F97" i="49"/>
  <c r="F96" i="49"/>
  <c r="F95" i="49"/>
  <c r="F90" i="49"/>
  <c r="F89" i="49"/>
  <c r="F88" i="49"/>
  <c r="F87" i="49"/>
  <c r="F82" i="49"/>
  <c r="F81" i="49"/>
  <c r="F80" i="49"/>
  <c r="F79" i="49"/>
  <c r="F74" i="49"/>
  <c r="F69" i="49"/>
  <c r="F64" i="49"/>
  <c r="F63" i="49"/>
  <c r="F62" i="49"/>
  <c r="F61" i="49"/>
  <c r="F56" i="49"/>
  <c r="F55" i="49"/>
  <c r="F54" i="49"/>
  <c r="F49" i="49"/>
  <c r="F48" i="49"/>
  <c r="F47" i="49"/>
  <c r="F46" i="49"/>
  <c r="F41" i="49"/>
  <c r="F36" i="49"/>
  <c r="F31" i="49"/>
  <c r="F26" i="49"/>
  <c r="F21" i="49"/>
  <c r="F20" i="49"/>
  <c r="F19" i="49"/>
  <c r="F18" i="49"/>
  <c r="F17" i="49"/>
  <c r="F16" i="49"/>
  <c r="F15" i="49"/>
  <c r="F14" i="49"/>
  <c r="F13" i="49"/>
  <c r="F177" i="48"/>
  <c r="F176" i="48"/>
  <c r="F175" i="48"/>
  <c r="F174" i="48"/>
  <c r="F169" i="48"/>
  <c r="F168" i="48"/>
  <c r="F167" i="48"/>
  <c r="F162" i="48"/>
  <c r="F161" i="48"/>
  <c r="F160" i="48"/>
  <c r="F159" i="48"/>
  <c r="F154" i="48"/>
  <c r="H154" i="48"/>
  <c r="F153" i="48"/>
  <c r="F152" i="48"/>
  <c r="F151" i="48"/>
  <c r="F150" i="48"/>
  <c r="H150" i="48"/>
  <c r="F145" i="48"/>
  <c r="F140" i="48"/>
  <c r="F139" i="48"/>
  <c r="F138" i="48"/>
  <c r="G138" i="48"/>
  <c r="F133" i="48"/>
  <c r="F132" i="48"/>
  <c r="F131" i="48"/>
  <c r="F126" i="48"/>
  <c r="H126" i="48"/>
  <c r="F121" i="48"/>
  <c r="F120" i="48"/>
  <c r="F105" i="48"/>
  <c r="F104" i="48"/>
  <c r="G104" i="48"/>
  <c r="F103" i="48"/>
  <c r="F98" i="48"/>
  <c r="F97" i="48"/>
  <c r="F96" i="48"/>
  <c r="F95" i="48"/>
  <c r="F90" i="48"/>
  <c r="F89" i="48"/>
  <c r="F88" i="48"/>
  <c r="F87" i="48"/>
  <c r="F82" i="48"/>
  <c r="F81" i="48"/>
  <c r="F80" i="48"/>
  <c r="H80" i="48"/>
  <c r="F79" i="48"/>
  <c r="F74" i="48"/>
  <c r="F69" i="48"/>
  <c r="F64" i="48"/>
  <c r="F63" i="48"/>
  <c r="F62" i="48"/>
  <c r="F61" i="48"/>
  <c r="F56" i="48"/>
  <c r="G56" i="48"/>
  <c r="F55" i="48"/>
  <c r="F54" i="48"/>
  <c r="F49" i="48"/>
  <c r="F48" i="48"/>
  <c r="F47" i="48"/>
  <c r="F46" i="48"/>
  <c r="F41" i="48"/>
  <c r="F36" i="48"/>
  <c r="H36" i="48"/>
  <c r="F37" i="48"/>
  <c r="F31" i="48"/>
  <c r="F26" i="48"/>
  <c r="F21" i="48"/>
  <c r="F20" i="48"/>
  <c r="F19" i="48"/>
  <c r="F18" i="48"/>
  <c r="F17" i="48"/>
  <c r="F16" i="48"/>
  <c r="F15" i="48"/>
  <c r="F14" i="48"/>
  <c r="F13" i="48"/>
  <c r="F177" i="47"/>
  <c r="F176" i="47"/>
  <c r="F175" i="47"/>
  <c r="H175" i="47"/>
  <c r="F174" i="47"/>
  <c r="F169" i="47"/>
  <c r="F168" i="47"/>
  <c r="F167" i="47"/>
  <c r="H167" i="47"/>
  <c r="F162" i="47"/>
  <c r="F161" i="47"/>
  <c r="F160" i="47"/>
  <c r="F159" i="47"/>
  <c r="F154" i="47"/>
  <c r="F153" i="47"/>
  <c r="F152" i="47"/>
  <c r="F151" i="47"/>
  <c r="F150" i="47"/>
  <c r="F145" i="47"/>
  <c r="F140" i="47"/>
  <c r="F139" i="47"/>
  <c r="F138" i="47"/>
  <c r="F133" i="47"/>
  <c r="F132" i="47"/>
  <c r="F131" i="47"/>
  <c r="G131" i="47"/>
  <c r="F126" i="47"/>
  <c r="F121" i="47"/>
  <c r="F120" i="47"/>
  <c r="F105" i="47"/>
  <c r="G105" i="47"/>
  <c r="F104" i="47"/>
  <c r="F103" i="47"/>
  <c r="F98" i="47"/>
  <c r="F97" i="47"/>
  <c r="F96" i="47"/>
  <c r="F95" i="47"/>
  <c r="F90" i="47"/>
  <c r="F89" i="47"/>
  <c r="F88" i="47"/>
  <c r="F87" i="47"/>
  <c r="F82" i="47"/>
  <c r="F81" i="47"/>
  <c r="F80" i="47"/>
  <c r="F79" i="47"/>
  <c r="F74" i="47"/>
  <c r="F69" i="47"/>
  <c r="G69" i="47"/>
  <c r="F64" i="47"/>
  <c r="F63" i="47"/>
  <c r="F62" i="47"/>
  <c r="F61" i="47"/>
  <c r="F56" i="47"/>
  <c r="F55" i="47"/>
  <c r="F54" i="47"/>
  <c r="F49" i="47"/>
  <c r="H49" i="47"/>
  <c r="F48" i="47"/>
  <c r="F47" i="47"/>
  <c r="F46" i="47"/>
  <c r="F41" i="47"/>
  <c r="G41" i="47"/>
  <c r="F36" i="47"/>
  <c r="F31" i="47"/>
  <c r="F26" i="47"/>
  <c r="F21" i="47"/>
  <c r="G21" i="47"/>
  <c r="F20" i="47"/>
  <c r="F19" i="47"/>
  <c r="F18" i="47"/>
  <c r="F17" i="47"/>
  <c r="G17" i="47"/>
  <c r="F16" i="47"/>
  <c r="F15" i="47"/>
  <c r="F14" i="47"/>
  <c r="F13" i="47"/>
  <c r="G13" i="47"/>
  <c r="F177" i="46"/>
  <c r="F176" i="46"/>
  <c r="F175" i="46"/>
  <c r="F174" i="46"/>
  <c r="F169" i="46"/>
  <c r="F168" i="46"/>
  <c r="F167" i="46"/>
  <c r="F162" i="46"/>
  <c r="F161" i="46"/>
  <c r="F160" i="46"/>
  <c r="F159" i="46"/>
  <c r="F154" i="46"/>
  <c r="F153" i="46"/>
  <c r="F152" i="46"/>
  <c r="F151" i="46"/>
  <c r="F150" i="46"/>
  <c r="F145" i="46"/>
  <c r="F140" i="46"/>
  <c r="F139" i="46"/>
  <c r="F138" i="46"/>
  <c r="F133" i="46"/>
  <c r="F132" i="46"/>
  <c r="F131" i="46"/>
  <c r="F126" i="46"/>
  <c r="F121" i="46"/>
  <c r="F120" i="46"/>
  <c r="F105" i="46"/>
  <c r="F104" i="46"/>
  <c r="F103" i="46"/>
  <c r="F98" i="46"/>
  <c r="F97" i="46"/>
  <c r="F96" i="46"/>
  <c r="F95" i="46"/>
  <c r="F90" i="46"/>
  <c r="F89" i="46"/>
  <c r="F88" i="46"/>
  <c r="F87" i="46"/>
  <c r="F82" i="46"/>
  <c r="F81" i="46"/>
  <c r="F80" i="46"/>
  <c r="F79" i="46"/>
  <c r="F74" i="46"/>
  <c r="F69" i="46"/>
  <c r="F64" i="46"/>
  <c r="F63" i="46"/>
  <c r="F62" i="46"/>
  <c r="F61" i="46"/>
  <c r="F56" i="46"/>
  <c r="F55" i="46"/>
  <c r="F54" i="46"/>
  <c r="F49" i="46"/>
  <c r="F48" i="46"/>
  <c r="F47" i="46"/>
  <c r="F46" i="46"/>
  <c r="F41" i="46"/>
  <c r="F36" i="46"/>
  <c r="F31" i="46"/>
  <c r="F26" i="46"/>
  <c r="F21" i="46"/>
  <c r="F20" i="46"/>
  <c r="F19" i="46"/>
  <c r="F18" i="46"/>
  <c r="F17" i="46"/>
  <c r="F16" i="46"/>
  <c r="F15" i="46"/>
  <c r="F14" i="46"/>
  <c r="F13" i="46"/>
  <c r="F177" i="45"/>
  <c r="F176" i="45"/>
  <c r="F175" i="45"/>
  <c r="F174" i="45"/>
  <c r="F169" i="45"/>
  <c r="F168" i="45"/>
  <c r="F167" i="45"/>
  <c r="F162" i="45"/>
  <c r="F161" i="45"/>
  <c r="F160" i="45"/>
  <c r="F159" i="45"/>
  <c r="F154" i="45"/>
  <c r="F153" i="45"/>
  <c r="F152" i="45"/>
  <c r="F151" i="45"/>
  <c r="F150" i="45"/>
  <c r="F145" i="45"/>
  <c r="F140" i="45"/>
  <c r="F139" i="45"/>
  <c r="F138" i="45"/>
  <c r="F133" i="45"/>
  <c r="F132" i="45"/>
  <c r="F131" i="45"/>
  <c r="F126" i="45"/>
  <c r="F121" i="45"/>
  <c r="F120" i="45"/>
  <c r="F105" i="45"/>
  <c r="F104" i="45"/>
  <c r="F103" i="45"/>
  <c r="F98" i="45"/>
  <c r="F97" i="45"/>
  <c r="F96" i="45"/>
  <c r="F95" i="45"/>
  <c r="F90" i="45"/>
  <c r="F89" i="45"/>
  <c r="F88" i="45"/>
  <c r="F87" i="45"/>
  <c r="F82" i="45"/>
  <c r="F81" i="45"/>
  <c r="F80" i="45"/>
  <c r="F79" i="45"/>
  <c r="F74" i="45"/>
  <c r="F69" i="45"/>
  <c r="F64" i="45"/>
  <c r="F63" i="45"/>
  <c r="F62" i="45"/>
  <c r="F61" i="45"/>
  <c r="F56" i="45"/>
  <c r="F55" i="45"/>
  <c r="F54" i="45"/>
  <c r="F49" i="45"/>
  <c r="F48" i="45"/>
  <c r="F47" i="45"/>
  <c r="F46" i="45"/>
  <c r="F41" i="45"/>
  <c r="F36" i="45"/>
  <c r="F31" i="45"/>
  <c r="F26" i="45"/>
  <c r="F21" i="45"/>
  <c r="F20" i="45"/>
  <c r="F19" i="45"/>
  <c r="F18" i="45"/>
  <c r="F17" i="45"/>
  <c r="F16" i="45"/>
  <c r="F15" i="45"/>
  <c r="F14" i="45"/>
  <c r="F13" i="45"/>
  <c r="F177" i="44"/>
  <c r="F176" i="44"/>
  <c r="F175" i="44"/>
  <c r="F174" i="44"/>
  <c r="F169" i="44"/>
  <c r="F168" i="44"/>
  <c r="F167" i="44"/>
  <c r="F162" i="44"/>
  <c r="F161" i="44"/>
  <c r="F160" i="44"/>
  <c r="F159" i="44"/>
  <c r="F154" i="44"/>
  <c r="F153" i="44"/>
  <c r="F152" i="44"/>
  <c r="F151" i="44"/>
  <c r="F150" i="44"/>
  <c r="F145" i="44"/>
  <c r="F140" i="44"/>
  <c r="F139" i="44"/>
  <c r="F138" i="44"/>
  <c r="F133" i="44"/>
  <c r="F132" i="44"/>
  <c r="F131" i="44"/>
  <c r="F126" i="44"/>
  <c r="F121" i="44"/>
  <c r="F120" i="44"/>
  <c r="F105" i="44"/>
  <c r="F104" i="44"/>
  <c r="F103" i="44"/>
  <c r="F98" i="44"/>
  <c r="F97" i="44"/>
  <c r="F96" i="44"/>
  <c r="F95" i="44"/>
  <c r="F90" i="44"/>
  <c r="F89" i="44"/>
  <c r="F88" i="44"/>
  <c r="F87" i="44"/>
  <c r="F82" i="44"/>
  <c r="F81" i="44"/>
  <c r="F80" i="44"/>
  <c r="F79" i="44"/>
  <c r="F74" i="44"/>
  <c r="F69" i="44"/>
  <c r="F64" i="44"/>
  <c r="F63" i="44"/>
  <c r="F62" i="44"/>
  <c r="F61" i="44"/>
  <c r="F56" i="44"/>
  <c r="F55" i="44"/>
  <c r="F54" i="44"/>
  <c r="F49" i="44"/>
  <c r="F48" i="44"/>
  <c r="F47" i="44"/>
  <c r="F46" i="44"/>
  <c r="F41" i="44"/>
  <c r="F36" i="44"/>
  <c r="F31" i="44"/>
  <c r="F26" i="44"/>
  <c r="F21" i="44"/>
  <c r="F20" i="44"/>
  <c r="F19" i="44"/>
  <c r="F18" i="44"/>
  <c r="F17" i="44"/>
  <c r="F16" i="44"/>
  <c r="F15" i="44"/>
  <c r="F14" i="44"/>
  <c r="F13" i="44"/>
  <c r="F177" i="43"/>
  <c r="F176" i="43"/>
  <c r="F175" i="43"/>
  <c r="F174" i="43"/>
  <c r="F169" i="43"/>
  <c r="F168" i="43"/>
  <c r="F167" i="43"/>
  <c r="F162" i="43"/>
  <c r="F161" i="43"/>
  <c r="F160" i="43"/>
  <c r="F159" i="43"/>
  <c r="F154" i="43"/>
  <c r="F153" i="43"/>
  <c r="F152" i="43"/>
  <c r="F151" i="43"/>
  <c r="F150" i="43"/>
  <c r="F145" i="43"/>
  <c r="F140" i="43"/>
  <c r="F139" i="43"/>
  <c r="F138" i="43"/>
  <c r="F133" i="43"/>
  <c r="F132" i="43"/>
  <c r="F131" i="43"/>
  <c r="F126" i="43"/>
  <c r="F121" i="43"/>
  <c r="F120" i="43"/>
  <c r="F105" i="43"/>
  <c r="F104" i="43"/>
  <c r="F103" i="43"/>
  <c r="F98" i="43"/>
  <c r="F97" i="43"/>
  <c r="F96" i="43"/>
  <c r="F95" i="43"/>
  <c r="F90" i="43"/>
  <c r="F89" i="43"/>
  <c r="F88" i="43"/>
  <c r="F87" i="43"/>
  <c r="F82" i="43"/>
  <c r="F81" i="43"/>
  <c r="F80" i="43"/>
  <c r="F79" i="43"/>
  <c r="F74" i="43"/>
  <c r="F69" i="43"/>
  <c r="F64" i="43"/>
  <c r="F63" i="43"/>
  <c r="F62" i="43"/>
  <c r="F61" i="43"/>
  <c r="F56" i="43"/>
  <c r="F55" i="43"/>
  <c r="F54" i="43"/>
  <c r="F49" i="43"/>
  <c r="F48" i="43"/>
  <c r="F47" i="43"/>
  <c r="F46" i="43"/>
  <c r="F41" i="43"/>
  <c r="F36" i="43"/>
  <c r="F31" i="43"/>
  <c r="F26" i="43"/>
  <c r="F21" i="43"/>
  <c r="F20" i="43"/>
  <c r="F19" i="43"/>
  <c r="F18" i="43"/>
  <c r="F17" i="43"/>
  <c r="F16" i="43"/>
  <c r="F15" i="43"/>
  <c r="F14" i="43"/>
  <c r="F13" i="43"/>
  <c r="F177" i="42"/>
  <c r="F176" i="42"/>
  <c r="H176" i="42"/>
  <c r="F175" i="42"/>
  <c r="G175" i="42"/>
  <c r="F174" i="42"/>
  <c r="F169" i="42"/>
  <c r="F168" i="42"/>
  <c r="G168" i="42"/>
  <c r="F167" i="42"/>
  <c r="F162" i="42"/>
  <c r="F161" i="42"/>
  <c r="F160" i="42"/>
  <c r="G160" i="42"/>
  <c r="F159" i="42"/>
  <c r="F154" i="42"/>
  <c r="F153" i="42"/>
  <c r="F152" i="42"/>
  <c r="H152" i="42"/>
  <c r="F151" i="42"/>
  <c r="H151" i="42"/>
  <c r="F150" i="42"/>
  <c r="F145" i="42"/>
  <c r="F140" i="42"/>
  <c r="F139" i="42"/>
  <c r="F138" i="42"/>
  <c r="F133" i="42"/>
  <c r="F132" i="42"/>
  <c r="F131" i="42"/>
  <c r="F126" i="42"/>
  <c r="F121" i="42"/>
  <c r="F120" i="42"/>
  <c r="F105" i="42"/>
  <c r="F104" i="42"/>
  <c r="F103" i="42"/>
  <c r="F98" i="42"/>
  <c r="H98" i="42"/>
  <c r="F97" i="42"/>
  <c r="H97" i="42"/>
  <c r="F96" i="42"/>
  <c r="F95" i="42"/>
  <c r="F90" i="42"/>
  <c r="F89" i="42"/>
  <c r="F88" i="42"/>
  <c r="F87" i="42"/>
  <c r="F82" i="42"/>
  <c r="G82" i="42"/>
  <c r="F81" i="42"/>
  <c r="F80" i="42"/>
  <c r="F79" i="42"/>
  <c r="F74" i="42"/>
  <c r="H74" i="42"/>
  <c r="F75" i="42"/>
  <c r="F69" i="42"/>
  <c r="G69" i="42"/>
  <c r="F64" i="42"/>
  <c r="F63" i="42"/>
  <c r="F62" i="42"/>
  <c r="F61" i="42"/>
  <c r="H61" i="42"/>
  <c r="F56" i="42"/>
  <c r="F55" i="42"/>
  <c r="F54" i="42"/>
  <c r="F49" i="42"/>
  <c r="H49" i="42"/>
  <c r="F48" i="42"/>
  <c r="F47" i="42"/>
  <c r="F46" i="42"/>
  <c r="G46" i="42"/>
  <c r="F41" i="42"/>
  <c r="G41" i="42"/>
  <c r="F36" i="42"/>
  <c r="F31" i="42"/>
  <c r="F26" i="42"/>
  <c r="F21" i="42"/>
  <c r="F20" i="42"/>
  <c r="F19" i="42"/>
  <c r="F18" i="42"/>
  <c r="F17" i="42"/>
  <c r="F16" i="42"/>
  <c r="F15" i="42"/>
  <c r="F14" i="42"/>
  <c r="F13" i="42"/>
  <c r="G13" i="42"/>
  <c r="F177" i="41"/>
  <c r="F176" i="41"/>
  <c r="F175" i="41"/>
  <c r="F174" i="41"/>
  <c r="F169" i="41"/>
  <c r="F168" i="41"/>
  <c r="F167" i="41"/>
  <c r="F162" i="41"/>
  <c r="F161" i="41"/>
  <c r="F160" i="41"/>
  <c r="F159" i="41"/>
  <c r="F154" i="41"/>
  <c r="F153" i="41"/>
  <c r="F152" i="41"/>
  <c r="F151" i="41"/>
  <c r="F150" i="41"/>
  <c r="F145" i="41"/>
  <c r="F140" i="41"/>
  <c r="F139" i="41"/>
  <c r="F138" i="41"/>
  <c r="F133" i="41"/>
  <c r="F132" i="41"/>
  <c r="F131" i="41"/>
  <c r="F126" i="41"/>
  <c r="F121" i="41"/>
  <c r="F120" i="41"/>
  <c r="F105" i="41"/>
  <c r="F104" i="41"/>
  <c r="F103" i="41"/>
  <c r="F98" i="41"/>
  <c r="F97" i="41"/>
  <c r="F96" i="41"/>
  <c r="F95" i="41"/>
  <c r="F90" i="41"/>
  <c r="F89" i="41"/>
  <c r="F88" i="41"/>
  <c r="F87" i="41"/>
  <c r="F82" i="41"/>
  <c r="F81" i="41"/>
  <c r="F80" i="41"/>
  <c r="F79" i="41"/>
  <c r="F74" i="41"/>
  <c r="F69" i="41"/>
  <c r="F64" i="41"/>
  <c r="F63" i="41"/>
  <c r="F62" i="41"/>
  <c r="F61" i="41"/>
  <c r="F56" i="41"/>
  <c r="F55" i="41"/>
  <c r="F54" i="41"/>
  <c r="F49" i="41"/>
  <c r="F48" i="41"/>
  <c r="F47" i="41"/>
  <c r="F46" i="41"/>
  <c r="F41" i="41"/>
  <c r="F36" i="41"/>
  <c r="F31" i="41"/>
  <c r="F26" i="41"/>
  <c r="F21" i="41"/>
  <c r="F20" i="41"/>
  <c r="F19" i="41"/>
  <c r="F18" i="41"/>
  <c r="F17" i="41"/>
  <c r="F16" i="41"/>
  <c r="F15" i="41"/>
  <c r="F14" i="41"/>
  <c r="F13" i="41"/>
  <c r="F177" i="40"/>
  <c r="F176" i="40"/>
  <c r="F175" i="40"/>
  <c r="F174" i="40"/>
  <c r="F169" i="40"/>
  <c r="F168" i="40"/>
  <c r="F167" i="40"/>
  <c r="F162" i="40"/>
  <c r="G162" i="40"/>
  <c r="F161" i="40"/>
  <c r="F160" i="40"/>
  <c r="F159" i="40"/>
  <c r="F154" i="40"/>
  <c r="H154" i="40"/>
  <c r="F153" i="40"/>
  <c r="F152" i="40"/>
  <c r="F151" i="40"/>
  <c r="F150" i="40"/>
  <c r="H150" i="40"/>
  <c r="F145" i="40"/>
  <c r="F140" i="40"/>
  <c r="F139" i="40"/>
  <c r="F138" i="40"/>
  <c r="G138" i="40"/>
  <c r="F133" i="40"/>
  <c r="F132" i="40"/>
  <c r="F131" i="40"/>
  <c r="F126" i="40"/>
  <c r="F121" i="40"/>
  <c r="F120" i="40"/>
  <c r="F105" i="40"/>
  <c r="F104" i="40"/>
  <c r="F103" i="40"/>
  <c r="F98" i="40"/>
  <c r="F97" i="40"/>
  <c r="F96" i="40"/>
  <c r="H96" i="40"/>
  <c r="F95" i="40"/>
  <c r="F90" i="40"/>
  <c r="F89" i="40"/>
  <c r="F88" i="40"/>
  <c r="H88" i="40"/>
  <c r="F87" i="40"/>
  <c r="F82" i="40"/>
  <c r="F81" i="40"/>
  <c r="F80" i="40"/>
  <c r="F79" i="40"/>
  <c r="F74" i="40"/>
  <c r="F69" i="40"/>
  <c r="F64" i="40"/>
  <c r="F63" i="40"/>
  <c r="F62" i="40"/>
  <c r="F61" i="40"/>
  <c r="F56" i="40"/>
  <c r="G56" i="40"/>
  <c r="F55" i="40"/>
  <c r="F54" i="40"/>
  <c r="F49" i="40"/>
  <c r="F48" i="40"/>
  <c r="F47" i="40"/>
  <c r="F46" i="40"/>
  <c r="F41" i="40"/>
  <c r="F36" i="40"/>
  <c r="F31" i="40"/>
  <c r="F26" i="40"/>
  <c r="F21" i="40"/>
  <c r="F20" i="40"/>
  <c r="F19" i="40"/>
  <c r="F18" i="40"/>
  <c r="F17" i="40"/>
  <c r="F16" i="40"/>
  <c r="F15" i="40"/>
  <c r="F14" i="40"/>
  <c r="F13" i="40"/>
  <c r="F177" i="39"/>
  <c r="F176" i="39"/>
  <c r="F175" i="39"/>
  <c r="H175" i="39"/>
  <c r="F174" i="39"/>
  <c r="F169" i="39"/>
  <c r="F168" i="39"/>
  <c r="F167" i="39"/>
  <c r="F162" i="39"/>
  <c r="F161" i="39"/>
  <c r="F160" i="39"/>
  <c r="F159" i="39"/>
  <c r="F154" i="39"/>
  <c r="F153" i="39"/>
  <c r="F152" i="39"/>
  <c r="F151" i="39"/>
  <c r="F150" i="39"/>
  <c r="F145" i="39"/>
  <c r="F140" i="39"/>
  <c r="F139" i="39"/>
  <c r="F138" i="39"/>
  <c r="F133" i="39"/>
  <c r="F132" i="39"/>
  <c r="F131" i="39"/>
  <c r="F126" i="39"/>
  <c r="F121" i="39"/>
  <c r="F120" i="39"/>
  <c r="F105" i="39"/>
  <c r="G105" i="39"/>
  <c r="F104" i="39"/>
  <c r="F103" i="39"/>
  <c r="F98" i="39"/>
  <c r="F97" i="39"/>
  <c r="H97" i="39"/>
  <c r="F95" i="39"/>
  <c r="H95" i="39"/>
  <c r="F96" i="39"/>
  <c r="H96" i="39"/>
  <c r="H98" i="39"/>
  <c r="F99" i="39"/>
  <c r="F90" i="39"/>
  <c r="F89" i="39"/>
  <c r="H89" i="39"/>
  <c r="F88" i="39"/>
  <c r="F87" i="39"/>
  <c r="F82" i="39"/>
  <c r="F81" i="39"/>
  <c r="F80" i="39"/>
  <c r="F79" i="39"/>
  <c r="F74" i="39"/>
  <c r="F69" i="39"/>
  <c r="G69" i="39"/>
  <c r="F64" i="39"/>
  <c r="F63" i="39"/>
  <c r="F62" i="39"/>
  <c r="F61" i="39"/>
  <c r="F56" i="39"/>
  <c r="F55" i="39"/>
  <c r="F54" i="39"/>
  <c r="F49" i="39"/>
  <c r="F48" i="39"/>
  <c r="F47" i="39"/>
  <c r="F46" i="39"/>
  <c r="F41" i="39"/>
  <c r="F36" i="39"/>
  <c r="F31" i="39"/>
  <c r="F26" i="39"/>
  <c r="F21" i="39"/>
  <c r="F20" i="39"/>
  <c r="F19" i="39"/>
  <c r="F18" i="39"/>
  <c r="F17" i="39"/>
  <c r="F16" i="39"/>
  <c r="F15" i="39"/>
  <c r="F14" i="39"/>
  <c r="F13" i="39"/>
  <c r="F177" i="38"/>
  <c r="F176" i="38"/>
  <c r="F175" i="38"/>
  <c r="F174" i="38"/>
  <c r="F169" i="38"/>
  <c r="F168" i="38"/>
  <c r="F167" i="38"/>
  <c r="F162" i="38"/>
  <c r="F161" i="38"/>
  <c r="F160" i="38"/>
  <c r="F159" i="38"/>
  <c r="F154" i="38"/>
  <c r="F153" i="38"/>
  <c r="F152" i="38"/>
  <c r="F151" i="38"/>
  <c r="F150" i="38"/>
  <c r="F145" i="38"/>
  <c r="F140" i="38"/>
  <c r="F139" i="38"/>
  <c r="F138" i="38"/>
  <c r="F133" i="38"/>
  <c r="F132" i="38"/>
  <c r="F131" i="38"/>
  <c r="F126" i="38"/>
  <c r="F121" i="38"/>
  <c r="F120" i="38"/>
  <c r="F105" i="38"/>
  <c r="F104" i="38"/>
  <c r="F103" i="38"/>
  <c r="F98" i="38"/>
  <c r="F97" i="38"/>
  <c r="F96" i="38"/>
  <c r="F95" i="38"/>
  <c r="F90" i="38"/>
  <c r="F89" i="38"/>
  <c r="F88" i="38"/>
  <c r="F87" i="38"/>
  <c r="F82" i="38"/>
  <c r="F81" i="38"/>
  <c r="F80" i="38"/>
  <c r="F79" i="38"/>
  <c r="F74" i="38"/>
  <c r="F69" i="38"/>
  <c r="F64" i="38"/>
  <c r="F63" i="38"/>
  <c r="F62" i="38"/>
  <c r="F61" i="38"/>
  <c r="F56" i="38"/>
  <c r="F55" i="38"/>
  <c r="F54" i="38"/>
  <c r="F49" i="38"/>
  <c r="F48" i="38"/>
  <c r="F47" i="38"/>
  <c r="F46" i="38"/>
  <c r="F41" i="38"/>
  <c r="F36" i="38"/>
  <c r="F31" i="38"/>
  <c r="F26" i="38"/>
  <c r="F21" i="38"/>
  <c r="F20" i="38"/>
  <c r="F19" i="38"/>
  <c r="F18" i="38"/>
  <c r="F17" i="38"/>
  <c r="F16" i="38"/>
  <c r="F15" i="38"/>
  <c r="F14" i="38"/>
  <c r="F13" i="38"/>
  <c r="F177" i="37"/>
  <c r="F176" i="37"/>
  <c r="F175" i="37"/>
  <c r="F174" i="37"/>
  <c r="F169" i="37"/>
  <c r="F168" i="37"/>
  <c r="F167" i="37"/>
  <c r="F162" i="37"/>
  <c r="F161" i="37"/>
  <c r="F160" i="37"/>
  <c r="F159" i="37"/>
  <c r="F154" i="37"/>
  <c r="F153" i="37"/>
  <c r="F152" i="37"/>
  <c r="F151" i="37"/>
  <c r="F150" i="37"/>
  <c r="F145" i="37"/>
  <c r="F140" i="37"/>
  <c r="F139" i="37"/>
  <c r="F138" i="37"/>
  <c r="F133" i="37"/>
  <c r="F132" i="37"/>
  <c r="F131" i="37"/>
  <c r="F126" i="37"/>
  <c r="F121" i="37"/>
  <c r="F120" i="37"/>
  <c r="F105" i="37"/>
  <c r="F104" i="37"/>
  <c r="F103" i="37"/>
  <c r="F98" i="37"/>
  <c r="F97" i="37"/>
  <c r="F96" i="37"/>
  <c r="F95" i="37"/>
  <c r="F90" i="37"/>
  <c r="F89" i="37"/>
  <c r="F88" i="37"/>
  <c r="F87" i="37"/>
  <c r="F82" i="37"/>
  <c r="F81" i="37"/>
  <c r="F80" i="37"/>
  <c r="F79" i="37"/>
  <c r="F74" i="37"/>
  <c r="F69" i="37"/>
  <c r="F64" i="37"/>
  <c r="F63" i="37"/>
  <c r="F62" i="37"/>
  <c r="F61" i="37"/>
  <c r="F56" i="37"/>
  <c r="F55" i="37"/>
  <c r="F54" i="37"/>
  <c r="F49" i="37"/>
  <c r="F48" i="37"/>
  <c r="F47" i="37"/>
  <c r="F46" i="37"/>
  <c r="F41" i="37"/>
  <c r="F36" i="37"/>
  <c r="F31" i="37"/>
  <c r="F26" i="37"/>
  <c r="F21" i="37"/>
  <c r="F20" i="37"/>
  <c r="F19" i="37"/>
  <c r="F18" i="37"/>
  <c r="F17" i="37"/>
  <c r="F16" i="37"/>
  <c r="F15" i="37"/>
  <c r="F14" i="37"/>
  <c r="F13" i="37"/>
  <c r="F177" i="36"/>
  <c r="F176" i="36"/>
  <c r="F175" i="36"/>
  <c r="F174" i="36"/>
  <c r="F169" i="36"/>
  <c r="F168" i="36"/>
  <c r="F167" i="36"/>
  <c r="F162" i="36"/>
  <c r="F161" i="36"/>
  <c r="F160" i="36"/>
  <c r="F159" i="36"/>
  <c r="F154" i="36"/>
  <c r="F153" i="36"/>
  <c r="F152" i="36"/>
  <c r="F151" i="36"/>
  <c r="F150" i="36"/>
  <c r="F145" i="36"/>
  <c r="F140" i="36"/>
  <c r="F139" i="36"/>
  <c r="F138" i="36"/>
  <c r="F133" i="36"/>
  <c r="F132" i="36"/>
  <c r="F131" i="36"/>
  <c r="F126" i="36"/>
  <c r="F121" i="36"/>
  <c r="F120" i="36"/>
  <c r="F105" i="36"/>
  <c r="F104" i="36"/>
  <c r="F103" i="36"/>
  <c r="F98" i="36"/>
  <c r="F97" i="36"/>
  <c r="F96" i="36"/>
  <c r="F95" i="36"/>
  <c r="F90" i="36"/>
  <c r="F89" i="36"/>
  <c r="F88" i="36"/>
  <c r="F87" i="36"/>
  <c r="F82" i="36"/>
  <c r="F81" i="36"/>
  <c r="F80" i="36"/>
  <c r="F79" i="36"/>
  <c r="F74" i="36"/>
  <c r="F69" i="36"/>
  <c r="F64" i="36"/>
  <c r="F63" i="36"/>
  <c r="F62" i="36"/>
  <c r="F61" i="36"/>
  <c r="F56" i="36"/>
  <c r="F55" i="36"/>
  <c r="F54" i="36"/>
  <c r="F49" i="36"/>
  <c r="F48" i="36"/>
  <c r="F47" i="36"/>
  <c r="F46" i="36"/>
  <c r="F41" i="36"/>
  <c r="F36" i="36"/>
  <c r="F31" i="36"/>
  <c r="F26" i="36"/>
  <c r="F21" i="36"/>
  <c r="F20" i="36"/>
  <c r="F19" i="36"/>
  <c r="F18" i="36"/>
  <c r="F17" i="36"/>
  <c r="F16" i="36"/>
  <c r="F15" i="36"/>
  <c r="F14" i="36"/>
  <c r="F13" i="36"/>
  <c r="F177" i="35"/>
  <c r="F176" i="35"/>
  <c r="F175" i="35"/>
  <c r="F174" i="35"/>
  <c r="F169" i="35"/>
  <c r="F168" i="35"/>
  <c r="F167" i="35"/>
  <c r="F162" i="35"/>
  <c r="F161" i="35"/>
  <c r="F160" i="35"/>
  <c r="F159" i="35"/>
  <c r="F154" i="35"/>
  <c r="F153" i="35"/>
  <c r="F152" i="35"/>
  <c r="F151" i="35"/>
  <c r="F150" i="35"/>
  <c r="F145" i="35"/>
  <c r="F140" i="35"/>
  <c r="F139" i="35"/>
  <c r="F138" i="35"/>
  <c r="F133" i="35"/>
  <c r="F132" i="35"/>
  <c r="F131" i="35"/>
  <c r="F126" i="35"/>
  <c r="F121" i="35"/>
  <c r="F120" i="35"/>
  <c r="F105" i="35"/>
  <c r="F104" i="35"/>
  <c r="F103" i="35"/>
  <c r="F98" i="35"/>
  <c r="F97" i="35"/>
  <c r="F96" i="35"/>
  <c r="F95" i="35"/>
  <c r="F90" i="35"/>
  <c r="F89" i="35"/>
  <c r="F88" i="35"/>
  <c r="F87" i="35"/>
  <c r="F82" i="35"/>
  <c r="F81" i="35"/>
  <c r="F80" i="35"/>
  <c r="F79" i="35"/>
  <c r="F74" i="35"/>
  <c r="F69" i="35"/>
  <c r="F64" i="35"/>
  <c r="F63" i="35"/>
  <c r="F62" i="35"/>
  <c r="F61" i="35"/>
  <c r="F56" i="35"/>
  <c r="F55" i="35"/>
  <c r="F54" i="35"/>
  <c r="F49" i="35"/>
  <c r="F48" i="35"/>
  <c r="F47" i="35"/>
  <c r="F46" i="35"/>
  <c r="F41" i="35"/>
  <c r="F36" i="35"/>
  <c r="F31" i="35"/>
  <c r="F26" i="35"/>
  <c r="F21" i="35"/>
  <c r="F20" i="35"/>
  <c r="F19" i="35"/>
  <c r="F18" i="35"/>
  <c r="F17" i="35"/>
  <c r="F16" i="35"/>
  <c r="F15" i="35"/>
  <c r="F14" i="35"/>
  <c r="F13" i="35"/>
  <c r="F177" i="34"/>
  <c r="F176" i="34"/>
  <c r="F175" i="34"/>
  <c r="F174" i="34"/>
  <c r="F169" i="34"/>
  <c r="F168" i="34"/>
  <c r="F167" i="34"/>
  <c r="F162" i="34"/>
  <c r="F161" i="34"/>
  <c r="F160" i="34"/>
  <c r="F159" i="34"/>
  <c r="F154" i="34"/>
  <c r="F153" i="34"/>
  <c r="F152" i="34"/>
  <c r="F151" i="34"/>
  <c r="F150" i="34"/>
  <c r="F145" i="34"/>
  <c r="F140" i="34"/>
  <c r="F139" i="34"/>
  <c r="F138" i="34"/>
  <c r="F133" i="34"/>
  <c r="F132" i="34"/>
  <c r="F131" i="34"/>
  <c r="F126" i="34"/>
  <c r="F121" i="34"/>
  <c r="F120" i="34"/>
  <c r="F105" i="34"/>
  <c r="F104" i="34"/>
  <c r="F103" i="34"/>
  <c r="F98" i="34"/>
  <c r="F97" i="34"/>
  <c r="F96" i="34"/>
  <c r="F95" i="34"/>
  <c r="F90" i="34"/>
  <c r="F89" i="34"/>
  <c r="F88" i="34"/>
  <c r="F87" i="34"/>
  <c r="F82" i="34"/>
  <c r="F81" i="34"/>
  <c r="F80" i="34"/>
  <c r="F79" i="34"/>
  <c r="F74" i="34"/>
  <c r="F69" i="34"/>
  <c r="F64" i="34"/>
  <c r="F63" i="34"/>
  <c r="F62" i="34"/>
  <c r="F61" i="34"/>
  <c r="F56" i="34"/>
  <c r="F55" i="34"/>
  <c r="F54" i="34"/>
  <c r="F49" i="34"/>
  <c r="F48" i="34"/>
  <c r="F47" i="34"/>
  <c r="F46" i="34"/>
  <c r="F41" i="34"/>
  <c r="F36" i="34"/>
  <c r="F31" i="34"/>
  <c r="F26" i="34"/>
  <c r="F21" i="34"/>
  <c r="F20" i="34"/>
  <c r="F19" i="34"/>
  <c r="F18" i="34"/>
  <c r="F17" i="34"/>
  <c r="F16" i="34"/>
  <c r="F15" i="34"/>
  <c r="F14" i="34"/>
  <c r="F13" i="34"/>
  <c r="F177" i="33"/>
  <c r="F176" i="33"/>
  <c r="F175" i="33"/>
  <c r="F174" i="33"/>
  <c r="F169" i="33"/>
  <c r="F168" i="33"/>
  <c r="F167" i="33"/>
  <c r="F162" i="33"/>
  <c r="F161" i="33"/>
  <c r="F160" i="33"/>
  <c r="F159" i="33"/>
  <c r="F154" i="33"/>
  <c r="F153" i="33"/>
  <c r="F152" i="33"/>
  <c r="F151" i="33"/>
  <c r="F150" i="33"/>
  <c r="F145" i="33"/>
  <c r="F140" i="33"/>
  <c r="F139" i="33"/>
  <c r="F138" i="33"/>
  <c r="F133" i="33"/>
  <c r="F132" i="33"/>
  <c r="F131" i="33"/>
  <c r="F126" i="33"/>
  <c r="F121" i="33"/>
  <c r="F120" i="33"/>
  <c r="F105" i="33"/>
  <c r="F104" i="33"/>
  <c r="F103" i="33"/>
  <c r="F98" i="33"/>
  <c r="F97" i="33"/>
  <c r="F96" i="33"/>
  <c r="F95" i="33"/>
  <c r="F90" i="33"/>
  <c r="F89" i="33"/>
  <c r="F88" i="33"/>
  <c r="F87" i="33"/>
  <c r="F82" i="33"/>
  <c r="F81" i="33"/>
  <c r="F80" i="33"/>
  <c r="F79" i="33"/>
  <c r="F74" i="33"/>
  <c r="F69" i="33"/>
  <c r="F64" i="33"/>
  <c r="F63" i="33"/>
  <c r="F62" i="33"/>
  <c r="F61" i="33"/>
  <c r="F56" i="33"/>
  <c r="F55" i="33"/>
  <c r="F54" i="33"/>
  <c r="F49" i="33"/>
  <c r="F48" i="33"/>
  <c r="F47" i="33"/>
  <c r="F46" i="33"/>
  <c r="F41" i="33"/>
  <c r="F36" i="33"/>
  <c r="F31" i="33"/>
  <c r="F26" i="33"/>
  <c r="F21" i="33"/>
  <c r="F20" i="33"/>
  <c r="F19" i="33"/>
  <c r="F18" i="33"/>
  <c r="F17" i="33"/>
  <c r="F16" i="33"/>
  <c r="F15" i="33"/>
  <c r="F14" i="33"/>
  <c r="F13" i="33"/>
  <c r="F177" i="32"/>
  <c r="F176" i="32"/>
  <c r="F175" i="32"/>
  <c r="F174" i="32"/>
  <c r="F169" i="32"/>
  <c r="F168" i="32"/>
  <c r="F167" i="32"/>
  <c r="F162" i="32"/>
  <c r="F161" i="32"/>
  <c r="F160" i="32"/>
  <c r="F159" i="32"/>
  <c r="F154" i="32"/>
  <c r="F153" i="32"/>
  <c r="F152" i="32"/>
  <c r="F151" i="32"/>
  <c r="F150" i="32"/>
  <c r="F145" i="32"/>
  <c r="F140" i="32"/>
  <c r="F139" i="32"/>
  <c r="F138" i="32"/>
  <c r="F133" i="32"/>
  <c r="F132" i="32"/>
  <c r="F131" i="32"/>
  <c r="F126" i="32"/>
  <c r="F121" i="32"/>
  <c r="F120" i="32"/>
  <c r="F105" i="32"/>
  <c r="F104" i="32"/>
  <c r="F103" i="32"/>
  <c r="F98" i="32"/>
  <c r="F97" i="32"/>
  <c r="F96" i="32"/>
  <c r="F95" i="32"/>
  <c r="F90" i="32"/>
  <c r="F89" i="32"/>
  <c r="F88" i="32"/>
  <c r="F87" i="32"/>
  <c r="F82" i="32"/>
  <c r="F81" i="32"/>
  <c r="F80" i="32"/>
  <c r="F79" i="32"/>
  <c r="F74" i="32"/>
  <c r="F69" i="32"/>
  <c r="F64" i="32"/>
  <c r="F63" i="32"/>
  <c r="F62" i="32"/>
  <c r="F61" i="32"/>
  <c r="F56" i="32"/>
  <c r="F55" i="32"/>
  <c r="F54" i="32"/>
  <c r="F49" i="32"/>
  <c r="F48" i="32"/>
  <c r="F47" i="32"/>
  <c r="F46" i="32"/>
  <c r="F41" i="32"/>
  <c r="F36" i="32"/>
  <c r="F31" i="32"/>
  <c r="F26" i="32"/>
  <c r="F21" i="32"/>
  <c r="F20" i="32"/>
  <c r="F19" i="32"/>
  <c r="F18" i="32"/>
  <c r="F17" i="32"/>
  <c r="F16" i="32"/>
  <c r="F15" i="32"/>
  <c r="F14" i="32"/>
  <c r="F13" i="32"/>
  <c r="F177" i="31"/>
  <c r="F176" i="31"/>
  <c r="F175" i="31"/>
  <c r="F174" i="31"/>
  <c r="F169" i="31"/>
  <c r="F168" i="31"/>
  <c r="F167" i="31"/>
  <c r="F162" i="31"/>
  <c r="F161" i="31"/>
  <c r="F160" i="31"/>
  <c r="F159" i="31"/>
  <c r="F154" i="31"/>
  <c r="F153" i="31"/>
  <c r="F152" i="31"/>
  <c r="F151" i="31"/>
  <c r="F150" i="31"/>
  <c r="F145" i="31"/>
  <c r="F140" i="31"/>
  <c r="F139" i="31"/>
  <c r="F138" i="31"/>
  <c r="F133" i="31"/>
  <c r="F132" i="31"/>
  <c r="F131" i="31"/>
  <c r="F126" i="31"/>
  <c r="F121" i="31"/>
  <c r="F120" i="31"/>
  <c r="F105" i="31"/>
  <c r="F104" i="31"/>
  <c r="F103" i="31"/>
  <c r="F98" i="31"/>
  <c r="F97" i="31"/>
  <c r="F96" i="31"/>
  <c r="F95" i="31"/>
  <c r="F90" i="31"/>
  <c r="F89" i="31"/>
  <c r="F88" i="31"/>
  <c r="F87" i="31"/>
  <c r="F82" i="31"/>
  <c r="F81" i="31"/>
  <c r="F80" i="31"/>
  <c r="F79" i="31"/>
  <c r="F74" i="31"/>
  <c r="F69" i="31"/>
  <c r="F64" i="31"/>
  <c r="F63" i="31"/>
  <c r="F62" i="31"/>
  <c r="F61" i="31"/>
  <c r="F56" i="31"/>
  <c r="F55" i="31"/>
  <c r="F54" i="31"/>
  <c r="F49" i="31"/>
  <c r="F48" i="31"/>
  <c r="F47" i="31"/>
  <c r="F46" i="31"/>
  <c r="F41" i="31"/>
  <c r="F36" i="31"/>
  <c r="F31" i="31"/>
  <c r="F26" i="31"/>
  <c r="F21" i="31"/>
  <c r="F20" i="31"/>
  <c r="F19" i="31"/>
  <c r="F18" i="31"/>
  <c r="F17" i="31"/>
  <c r="F16" i="31"/>
  <c r="F15" i="31"/>
  <c r="F14" i="31"/>
  <c r="F13" i="31"/>
  <c r="F177" i="30"/>
  <c r="F176" i="30"/>
  <c r="F175" i="30"/>
  <c r="F174" i="30"/>
  <c r="F169" i="30"/>
  <c r="F168" i="30"/>
  <c r="F167" i="30"/>
  <c r="F162" i="30"/>
  <c r="F161" i="30"/>
  <c r="F160" i="30"/>
  <c r="F159" i="30"/>
  <c r="F154" i="30"/>
  <c r="F153" i="30"/>
  <c r="F152" i="30"/>
  <c r="F151" i="30"/>
  <c r="F150" i="30"/>
  <c r="F145" i="30"/>
  <c r="F140" i="30"/>
  <c r="F139" i="30"/>
  <c r="F138" i="30"/>
  <c r="F133" i="30"/>
  <c r="F132" i="30"/>
  <c r="F131" i="30"/>
  <c r="F126" i="30"/>
  <c r="F121" i="30"/>
  <c r="F120" i="30"/>
  <c r="F105" i="30"/>
  <c r="F104" i="30"/>
  <c r="F103" i="30"/>
  <c r="F98" i="30"/>
  <c r="F97" i="30"/>
  <c r="F96" i="30"/>
  <c r="F95" i="30"/>
  <c r="F90" i="30"/>
  <c r="F89" i="30"/>
  <c r="F88" i="30"/>
  <c r="F87" i="30"/>
  <c r="F82" i="30"/>
  <c r="F81" i="30"/>
  <c r="F80" i="30"/>
  <c r="F79" i="30"/>
  <c r="F74" i="30"/>
  <c r="F69" i="30"/>
  <c r="F64" i="30"/>
  <c r="F63" i="30"/>
  <c r="F62" i="30"/>
  <c r="F61" i="30"/>
  <c r="F56" i="30"/>
  <c r="F55" i="30"/>
  <c r="F54" i="30"/>
  <c r="F49" i="30"/>
  <c r="F48" i="30"/>
  <c r="F47" i="30"/>
  <c r="F46" i="30"/>
  <c r="F41" i="30"/>
  <c r="F36" i="30"/>
  <c r="F31" i="30"/>
  <c r="F26" i="30"/>
  <c r="F21" i="30"/>
  <c r="F20" i="30"/>
  <c r="F19" i="30"/>
  <c r="F18" i="30"/>
  <c r="F17" i="30"/>
  <c r="F16" i="30"/>
  <c r="F15" i="30"/>
  <c r="F14" i="30"/>
  <c r="F13" i="30"/>
  <c r="F177" i="29"/>
  <c r="F176" i="29"/>
  <c r="F175" i="29"/>
  <c r="F174" i="29"/>
  <c r="F169" i="29"/>
  <c r="F168" i="29"/>
  <c r="F167" i="29"/>
  <c r="F162" i="29"/>
  <c r="F161" i="29"/>
  <c r="F160" i="29"/>
  <c r="F159" i="29"/>
  <c r="F154" i="29"/>
  <c r="F153" i="29"/>
  <c r="F152" i="29"/>
  <c r="F151" i="29"/>
  <c r="F150" i="29"/>
  <c r="F145" i="29"/>
  <c r="F140" i="29"/>
  <c r="F139" i="29"/>
  <c r="F138" i="29"/>
  <c r="F133" i="29"/>
  <c r="F132" i="29"/>
  <c r="F131" i="29"/>
  <c r="F126" i="29"/>
  <c r="F121" i="29"/>
  <c r="F120" i="29"/>
  <c r="F105" i="29"/>
  <c r="F104" i="29"/>
  <c r="F103" i="29"/>
  <c r="F98" i="29"/>
  <c r="F97" i="29"/>
  <c r="F96" i="29"/>
  <c r="F95" i="29"/>
  <c r="F90" i="29"/>
  <c r="F89" i="29"/>
  <c r="F88" i="29"/>
  <c r="F87" i="29"/>
  <c r="F82" i="29"/>
  <c r="F81" i="29"/>
  <c r="F80" i="29"/>
  <c r="F79" i="29"/>
  <c r="F74" i="29"/>
  <c r="F69" i="29"/>
  <c r="F64" i="29"/>
  <c r="F63" i="29"/>
  <c r="F62" i="29"/>
  <c r="F61" i="29"/>
  <c r="F56" i="29"/>
  <c r="F55" i="29"/>
  <c r="F54" i="29"/>
  <c r="F49" i="29"/>
  <c r="F48" i="29"/>
  <c r="F47" i="29"/>
  <c r="F46" i="29"/>
  <c r="F41" i="29"/>
  <c r="F36" i="29"/>
  <c r="F31" i="29"/>
  <c r="F26" i="29"/>
  <c r="F21" i="29"/>
  <c r="F20" i="29"/>
  <c r="F19" i="29"/>
  <c r="F18" i="29"/>
  <c r="F17" i="29"/>
  <c r="F16" i="29"/>
  <c r="F15" i="29"/>
  <c r="F14" i="29"/>
  <c r="F13" i="29"/>
  <c r="F177" i="28"/>
  <c r="F176" i="28"/>
  <c r="F175" i="28"/>
  <c r="F174" i="28"/>
  <c r="F169" i="28"/>
  <c r="F168" i="28"/>
  <c r="F167" i="28"/>
  <c r="F162" i="28"/>
  <c r="F161" i="28"/>
  <c r="F160" i="28"/>
  <c r="F159" i="28"/>
  <c r="F154" i="28"/>
  <c r="F153" i="28"/>
  <c r="F152" i="28"/>
  <c r="F151" i="28"/>
  <c r="F150" i="28"/>
  <c r="F145" i="28"/>
  <c r="F140" i="28"/>
  <c r="F139" i="28"/>
  <c r="F138" i="28"/>
  <c r="F133" i="28"/>
  <c r="F132" i="28"/>
  <c r="F131" i="28"/>
  <c r="F126" i="28"/>
  <c r="F121" i="28"/>
  <c r="F120" i="28"/>
  <c r="F105" i="28"/>
  <c r="F104" i="28"/>
  <c r="F103" i="28"/>
  <c r="F98" i="28"/>
  <c r="F97" i="28"/>
  <c r="F96" i="28"/>
  <c r="F95" i="28"/>
  <c r="F90" i="28"/>
  <c r="F89" i="28"/>
  <c r="F88" i="28"/>
  <c r="F87" i="28"/>
  <c r="F82" i="28"/>
  <c r="F81" i="28"/>
  <c r="F80" i="28"/>
  <c r="F79" i="28"/>
  <c r="F74" i="28"/>
  <c r="F69" i="28"/>
  <c r="F64" i="28"/>
  <c r="F63" i="28"/>
  <c r="F62" i="28"/>
  <c r="F61" i="28"/>
  <c r="F56" i="28"/>
  <c r="F55" i="28"/>
  <c r="F54" i="28"/>
  <c r="F49" i="28"/>
  <c r="F48" i="28"/>
  <c r="F47" i="28"/>
  <c r="F46" i="28"/>
  <c r="F41" i="28"/>
  <c r="F36" i="28"/>
  <c r="F31" i="28"/>
  <c r="F26" i="28"/>
  <c r="F21" i="28"/>
  <c r="F20" i="28"/>
  <c r="F19" i="28"/>
  <c r="F18" i="28"/>
  <c r="F17" i="28"/>
  <c r="F16" i="28"/>
  <c r="F15" i="28"/>
  <c r="F14" i="28"/>
  <c r="F13" i="28"/>
  <c r="F177" i="27"/>
  <c r="F176" i="27"/>
  <c r="F175" i="27"/>
  <c r="F174" i="27"/>
  <c r="F169" i="27"/>
  <c r="F168" i="27"/>
  <c r="F167" i="27"/>
  <c r="F162" i="27"/>
  <c r="F161" i="27"/>
  <c r="F160" i="27"/>
  <c r="F159" i="27"/>
  <c r="F154" i="27"/>
  <c r="F153" i="27"/>
  <c r="F152" i="27"/>
  <c r="F151" i="27"/>
  <c r="F150" i="27"/>
  <c r="F145" i="27"/>
  <c r="F140" i="27"/>
  <c r="F139" i="27"/>
  <c r="F138" i="27"/>
  <c r="F133" i="27"/>
  <c r="F132" i="27"/>
  <c r="F131" i="27"/>
  <c r="F126" i="27"/>
  <c r="F121" i="27"/>
  <c r="F120" i="27"/>
  <c r="F105" i="27"/>
  <c r="F104" i="27"/>
  <c r="F103" i="27"/>
  <c r="F98" i="27"/>
  <c r="F97" i="27"/>
  <c r="F96" i="27"/>
  <c r="F95" i="27"/>
  <c r="F90" i="27"/>
  <c r="F89" i="27"/>
  <c r="F88" i="27"/>
  <c r="F87" i="27"/>
  <c r="F82" i="27"/>
  <c r="F81" i="27"/>
  <c r="F80" i="27"/>
  <c r="F79" i="27"/>
  <c r="F74" i="27"/>
  <c r="F69" i="27"/>
  <c r="F64" i="27"/>
  <c r="F63" i="27"/>
  <c r="F62" i="27"/>
  <c r="F61" i="27"/>
  <c r="F56" i="27"/>
  <c r="F55" i="27"/>
  <c r="F54" i="27"/>
  <c r="F49" i="27"/>
  <c r="F48" i="27"/>
  <c r="F47" i="27"/>
  <c r="F46" i="27"/>
  <c r="F41" i="27"/>
  <c r="F36" i="27"/>
  <c r="F31" i="27"/>
  <c r="F26" i="27"/>
  <c r="F21" i="27"/>
  <c r="F20" i="27"/>
  <c r="F19" i="27"/>
  <c r="F18" i="27"/>
  <c r="F17" i="27"/>
  <c r="F16" i="27"/>
  <c r="F15" i="27"/>
  <c r="F14" i="27"/>
  <c r="F13" i="27"/>
  <c r="F177" i="26"/>
  <c r="F176" i="26"/>
  <c r="F175" i="26"/>
  <c r="G175" i="26"/>
  <c r="F174" i="26"/>
  <c r="F169" i="26"/>
  <c r="F168" i="26"/>
  <c r="F167" i="26"/>
  <c r="G167" i="26"/>
  <c r="F162" i="26"/>
  <c r="F161" i="26"/>
  <c r="F160" i="26"/>
  <c r="G160" i="26"/>
  <c r="F159" i="26"/>
  <c r="H159" i="26"/>
  <c r="F154" i="26"/>
  <c r="F153" i="26"/>
  <c r="F152" i="26"/>
  <c r="H152" i="26"/>
  <c r="F151" i="26"/>
  <c r="F150" i="26"/>
  <c r="F145" i="26"/>
  <c r="F140" i="26"/>
  <c r="G140" i="26"/>
  <c r="F139" i="26"/>
  <c r="G139" i="26"/>
  <c r="F138" i="26"/>
  <c r="F133" i="26"/>
  <c r="F132" i="26"/>
  <c r="F131" i="26"/>
  <c r="F126" i="26"/>
  <c r="F121" i="26"/>
  <c r="F120" i="26"/>
  <c r="H120" i="26"/>
  <c r="H121" i="26"/>
  <c r="F122" i="26"/>
  <c r="F105" i="26"/>
  <c r="H105" i="26"/>
  <c r="F104" i="26"/>
  <c r="F103" i="26"/>
  <c r="F98" i="26"/>
  <c r="H98" i="26"/>
  <c r="F97" i="26"/>
  <c r="F96" i="26"/>
  <c r="F95" i="26"/>
  <c r="F90" i="26"/>
  <c r="G90" i="26"/>
  <c r="F89" i="26"/>
  <c r="F88" i="26"/>
  <c r="F87" i="26"/>
  <c r="F82" i="26"/>
  <c r="G82" i="26"/>
  <c r="F81" i="26"/>
  <c r="G81" i="26"/>
  <c r="F80" i="26"/>
  <c r="F79" i="26"/>
  <c r="F74" i="26"/>
  <c r="H74" i="26"/>
  <c r="F75" i="26"/>
  <c r="F69" i="26"/>
  <c r="H69" i="26"/>
  <c r="F70" i="26"/>
  <c r="F64" i="26"/>
  <c r="F63" i="26"/>
  <c r="F62" i="26"/>
  <c r="H62" i="26"/>
  <c r="F61" i="26"/>
  <c r="G61" i="26"/>
  <c r="F56" i="26"/>
  <c r="F55" i="26"/>
  <c r="F54" i="26"/>
  <c r="H54" i="26"/>
  <c r="H55" i="26"/>
  <c r="H56" i="26"/>
  <c r="F57" i="26"/>
  <c r="F49" i="26"/>
  <c r="F48" i="26"/>
  <c r="F47" i="26"/>
  <c r="F46" i="26"/>
  <c r="G46" i="26"/>
  <c r="F41" i="26"/>
  <c r="F36" i="26"/>
  <c r="F31" i="26"/>
  <c r="F26" i="26"/>
  <c r="H26" i="26"/>
  <c r="F21" i="26"/>
  <c r="F20" i="26"/>
  <c r="F19" i="26"/>
  <c r="F18" i="26"/>
  <c r="F17" i="26"/>
  <c r="F16" i="26"/>
  <c r="F15" i="26"/>
  <c r="F14" i="26"/>
  <c r="F13" i="26"/>
  <c r="H13" i="26"/>
  <c r="F177" i="25"/>
  <c r="F176" i="25"/>
  <c r="F175" i="25"/>
  <c r="F174" i="25"/>
  <c r="F169" i="25"/>
  <c r="F168" i="25"/>
  <c r="F167" i="25"/>
  <c r="F162" i="25"/>
  <c r="F161" i="25"/>
  <c r="F160" i="25"/>
  <c r="F159" i="25"/>
  <c r="F154" i="25"/>
  <c r="F153" i="25"/>
  <c r="F152" i="25"/>
  <c r="F151" i="25"/>
  <c r="F150" i="25"/>
  <c r="F145" i="25"/>
  <c r="F140" i="25"/>
  <c r="F139" i="25"/>
  <c r="F138" i="25"/>
  <c r="F133" i="25"/>
  <c r="F132" i="25"/>
  <c r="F131" i="25"/>
  <c r="F126" i="25"/>
  <c r="F121" i="25"/>
  <c r="F120" i="25"/>
  <c r="F105" i="25"/>
  <c r="F104" i="25"/>
  <c r="F103" i="25"/>
  <c r="F98" i="25"/>
  <c r="F97" i="25"/>
  <c r="F96" i="25"/>
  <c r="F95" i="25"/>
  <c r="F90" i="25"/>
  <c r="F89" i="25"/>
  <c r="F88" i="25"/>
  <c r="F87" i="25"/>
  <c r="F82" i="25"/>
  <c r="F81" i="25"/>
  <c r="F80" i="25"/>
  <c r="F79" i="25"/>
  <c r="F74" i="25"/>
  <c r="F69" i="25"/>
  <c r="F64" i="25"/>
  <c r="F63" i="25"/>
  <c r="F62" i="25"/>
  <c r="F61" i="25"/>
  <c r="F56" i="25"/>
  <c r="F55" i="25"/>
  <c r="F54" i="25"/>
  <c r="F49" i="25"/>
  <c r="F48" i="25"/>
  <c r="F47" i="25"/>
  <c r="F46" i="25"/>
  <c r="F41" i="25"/>
  <c r="F36" i="25"/>
  <c r="F31" i="25"/>
  <c r="F26" i="25"/>
  <c r="F21" i="25"/>
  <c r="F20" i="25"/>
  <c r="F19" i="25"/>
  <c r="F18" i="25"/>
  <c r="F17" i="25"/>
  <c r="F16" i="25"/>
  <c r="F15" i="25"/>
  <c r="F14" i="25"/>
  <c r="F13" i="25"/>
  <c r="F16" i="10"/>
  <c r="J3" i="12"/>
  <c r="B6" i="25"/>
  <c r="B113" i="25"/>
  <c r="F177" i="24"/>
  <c r="F176" i="24"/>
  <c r="F175" i="24"/>
  <c r="F174" i="24"/>
  <c r="F169" i="24"/>
  <c r="F168" i="24"/>
  <c r="F167" i="24"/>
  <c r="F162" i="24"/>
  <c r="F161" i="24"/>
  <c r="F160" i="24"/>
  <c r="F159" i="24"/>
  <c r="F154" i="24"/>
  <c r="H154" i="24"/>
  <c r="F153" i="24"/>
  <c r="F152" i="24"/>
  <c r="F151" i="24"/>
  <c r="F150" i="24"/>
  <c r="H150" i="24"/>
  <c r="F145" i="24"/>
  <c r="F140" i="24"/>
  <c r="F139" i="24"/>
  <c r="F138" i="24"/>
  <c r="F133" i="24"/>
  <c r="F132" i="24"/>
  <c r="F131" i="24"/>
  <c r="F126" i="24"/>
  <c r="H126" i="24"/>
  <c r="F127" i="24"/>
  <c r="F121" i="24"/>
  <c r="F120" i="24"/>
  <c r="F105" i="24"/>
  <c r="F104" i="24"/>
  <c r="H104" i="24"/>
  <c r="F103" i="24"/>
  <c r="H103" i="24"/>
  <c r="H105" i="24"/>
  <c r="F106" i="24"/>
  <c r="F98" i="24"/>
  <c r="F97" i="24"/>
  <c r="F96" i="24"/>
  <c r="H96" i="24"/>
  <c r="F95" i="24"/>
  <c r="F90" i="24"/>
  <c r="F89" i="24"/>
  <c r="F88" i="24"/>
  <c r="G88" i="24"/>
  <c r="F87" i="24"/>
  <c r="F82" i="24"/>
  <c r="F81" i="24"/>
  <c r="F80" i="24"/>
  <c r="G80" i="24"/>
  <c r="F79" i="24"/>
  <c r="F74" i="24"/>
  <c r="F69" i="24"/>
  <c r="F64" i="24"/>
  <c r="H64" i="24"/>
  <c r="F63" i="24"/>
  <c r="F62" i="24"/>
  <c r="F61" i="24"/>
  <c r="F56" i="24"/>
  <c r="H56" i="24"/>
  <c r="F55" i="24"/>
  <c r="F54" i="24"/>
  <c r="F49" i="24"/>
  <c r="F48" i="24"/>
  <c r="G48" i="24"/>
  <c r="F47" i="24"/>
  <c r="F46" i="24"/>
  <c r="F41" i="24"/>
  <c r="F36" i="24"/>
  <c r="H36" i="24"/>
  <c r="F31" i="24"/>
  <c r="F26" i="24"/>
  <c r="F21" i="24"/>
  <c r="F20" i="24"/>
  <c r="F19" i="24"/>
  <c r="F18" i="24"/>
  <c r="F17" i="24"/>
  <c r="F16" i="24"/>
  <c r="F15" i="24"/>
  <c r="F14" i="24"/>
  <c r="F13" i="24"/>
  <c r="I4" i="12"/>
  <c r="B7" i="24"/>
  <c r="B114" i="24"/>
  <c r="F177" i="23"/>
  <c r="F176" i="23"/>
  <c r="F175" i="23"/>
  <c r="G175" i="23"/>
  <c r="F174" i="23"/>
  <c r="F169" i="23"/>
  <c r="F168" i="23"/>
  <c r="F167" i="23"/>
  <c r="G167" i="23"/>
  <c r="F162" i="23"/>
  <c r="F161" i="23"/>
  <c r="F160" i="23"/>
  <c r="F159" i="23"/>
  <c r="H159" i="23"/>
  <c r="F154" i="23"/>
  <c r="F153" i="23"/>
  <c r="F152" i="23"/>
  <c r="F151" i="23"/>
  <c r="F150" i="23"/>
  <c r="F145" i="23"/>
  <c r="F140" i="23"/>
  <c r="F139" i="23"/>
  <c r="H139" i="23"/>
  <c r="F138" i="23"/>
  <c r="F133" i="23"/>
  <c r="F132" i="23"/>
  <c r="F131" i="23"/>
  <c r="G131" i="23"/>
  <c r="F126" i="23"/>
  <c r="F121" i="23"/>
  <c r="F120" i="23"/>
  <c r="F105" i="23"/>
  <c r="H105" i="23"/>
  <c r="F104" i="23"/>
  <c r="F103" i="23"/>
  <c r="F98" i="23"/>
  <c r="F97" i="23"/>
  <c r="F96" i="23"/>
  <c r="F95" i="23"/>
  <c r="F90" i="23"/>
  <c r="F89" i="23"/>
  <c r="H89" i="23"/>
  <c r="F88" i="23"/>
  <c r="F87" i="23"/>
  <c r="F82" i="23"/>
  <c r="F81" i="23"/>
  <c r="H81" i="23"/>
  <c r="F80" i="23"/>
  <c r="F79" i="23"/>
  <c r="F74" i="23"/>
  <c r="F69" i="23"/>
  <c r="G69" i="23"/>
  <c r="F64" i="23"/>
  <c r="F63" i="23"/>
  <c r="F62" i="23"/>
  <c r="F61" i="23"/>
  <c r="F56" i="23"/>
  <c r="F55" i="23"/>
  <c r="F54" i="23"/>
  <c r="F49" i="23"/>
  <c r="H49" i="23"/>
  <c r="F48" i="23"/>
  <c r="F47" i="23"/>
  <c r="F46" i="23"/>
  <c r="F41" i="23"/>
  <c r="G41" i="23"/>
  <c r="F36" i="23"/>
  <c r="F31" i="23"/>
  <c r="F26" i="23"/>
  <c r="F21" i="23"/>
  <c r="G21" i="23"/>
  <c r="F20" i="23"/>
  <c r="F19" i="23"/>
  <c r="F18" i="23"/>
  <c r="F17" i="23"/>
  <c r="G17" i="23"/>
  <c r="F16" i="23"/>
  <c r="F15" i="23"/>
  <c r="F14" i="23"/>
  <c r="F13" i="23"/>
  <c r="G13" i="23"/>
  <c r="H174" i="53"/>
  <c r="H175" i="53"/>
  <c r="G177" i="53"/>
  <c r="G175" i="53"/>
  <c r="G174" i="53"/>
  <c r="H167" i="53"/>
  <c r="G169" i="53"/>
  <c r="G167" i="53"/>
  <c r="H159" i="53"/>
  <c r="H160" i="53"/>
  <c r="H162" i="53"/>
  <c r="G162" i="53"/>
  <c r="G159" i="53"/>
  <c r="H150" i="53"/>
  <c r="H151" i="53"/>
  <c r="H153" i="53"/>
  <c r="H154" i="53"/>
  <c r="F155" i="53"/>
  <c r="G154" i="53"/>
  <c r="G153" i="53"/>
  <c r="G152" i="53"/>
  <c r="G151" i="53"/>
  <c r="G150" i="53"/>
  <c r="H145" i="53"/>
  <c r="F146" i="53"/>
  <c r="H138" i="53"/>
  <c r="H139" i="53"/>
  <c r="H140" i="53"/>
  <c r="F141" i="53"/>
  <c r="G139" i="53"/>
  <c r="G138" i="53"/>
  <c r="H131" i="53"/>
  <c r="H133" i="53"/>
  <c r="G131" i="53"/>
  <c r="H126" i="53"/>
  <c r="F127" i="53"/>
  <c r="G126" i="53"/>
  <c r="H120" i="53"/>
  <c r="H121" i="53"/>
  <c r="G120" i="53"/>
  <c r="B4" i="53"/>
  <c r="B111" i="53"/>
  <c r="B3" i="53"/>
  <c r="B110" i="53"/>
  <c r="B2" i="53"/>
  <c r="B109" i="53"/>
  <c r="H103" i="53"/>
  <c r="H104" i="53"/>
  <c r="H105" i="53"/>
  <c r="F106" i="53"/>
  <c r="G105" i="53"/>
  <c r="G104" i="53"/>
  <c r="H95" i="53"/>
  <c r="H96" i="53"/>
  <c r="H97" i="53"/>
  <c r="F99" i="53"/>
  <c r="G98" i="53"/>
  <c r="G97" i="53"/>
  <c r="G96" i="53"/>
  <c r="G95" i="53"/>
  <c r="H87" i="53"/>
  <c r="H88" i="53"/>
  <c r="H89" i="53"/>
  <c r="H90" i="53"/>
  <c r="F91" i="53"/>
  <c r="G89" i="53"/>
  <c r="G88" i="53"/>
  <c r="G87" i="53"/>
  <c r="H80" i="53"/>
  <c r="H81" i="53"/>
  <c r="H82" i="53"/>
  <c r="G81" i="53"/>
  <c r="G80" i="53"/>
  <c r="F75" i="53"/>
  <c r="G74" i="53"/>
  <c r="H69" i="53"/>
  <c r="F70" i="53"/>
  <c r="G69" i="53"/>
  <c r="H61" i="53"/>
  <c r="H64" i="53"/>
  <c r="G64" i="53"/>
  <c r="G62" i="53"/>
  <c r="G61" i="53"/>
  <c r="H56" i="53"/>
  <c r="G56" i="53"/>
  <c r="G54" i="53"/>
  <c r="H46" i="53"/>
  <c r="H48" i="53"/>
  <c r="H49" i="53"/>
  <c r="F50" i="53"/>
  <c r="G49" i="53"/>
  <c r="G48" i="53"/>
  <c r="G47" i="53"/>
  <c r="G46" i="53"/>
  <c r="H41" i="53"/>
  <c r="F42" i="53"/>
  <c r="G41" i="53"/>
  <c r="H36" i="53"/>
  <c r="F37" i="53"/>
  <c r="G36" i="53"/>
  <c r="H31" i="53"/>
  <c r="F32" i="53"/>
  <c r="G31" i="53"/>
  <c r="H26" i="53"/>
  <c r="F27" i="53"/>
  <c r="G26" i="53"/>
  <c r="H13" i="53"/>
  <c r="H14" i="53"/>
  <c r="H15" i="53"/>
  <c r="H16" i="53"/>
  <c r="H17" i="53"/>
  <c r="H18" i="53"/>
  <c r="H19" i="53"/>
  <c r="H20" i="53"/>
  <c r="H21" i="53"/>
  <c r="F22" i="53"/>
  <c r="G21" i="53"/>
  <c r="G20" i="53"/>
  <c r="G19" i="53"/>
  <c r="G18" i="53"/>
  <c r="G17" i="53"/>
  <c r="G16" i="53"/>
  <c r="G15" i="53"/>
  <c r="G14" i="53"/>
  <c r="G13" i="53"/>
  <c r="H175" i="52"/>
  <c r="H176" i="52"/>
  <c r="H177" i="52"/>
  <c r="G177" i="52"/>
  <c r="G176" i="52"/>
  <c r="G175" i="52"/>
  <c r="H167" i="52"/>
  <c r="H168" i="52"/>
  <c r="H169" i="52"/>
  <c r="G169" i="52"/>
  <c r="G168" i="52"/>
  <c r="G167" i="52"/>
  <c r="H159" i="52"/>
  <c r="H160" i="52"/>
  <c r="H161" i="52"/>
  <c r="F163" i="52"/>
  <c r="G162" i="52"/>
  <c r="G161" i="52"/>
  <c r="G160" i="52"/>
  <c r="G159" i="52"/>
  <c r="H150" i="52"/>
  <c r="H151" i="52"/>
  <c r="H152" i="52"/>
  <c r="H153" i="52"/>
  <c r="H154" i="52"/>
  <c r="G153" i="52"/>
  <c r="G152" i="52"/>
  <c r="G151" i="52"/>
  <c r="H145" i="52"/>
  <c r="F146" i="52"/>
  <c r="G145" i="52"/>
  <c r="H139" i="52"/>
  <c r="H140" i="52"/>
  <c r="F141" i="52"/>
  <c r="G140" i="52"/>
  <c r="G139" i="52"/>
  <c r="G138" i="52"/>
  <c r="H131" i="52"/>
  <c r="H132" i="52"/>
  <c r="H133" i="52"/>
  <c r="F134" i="52"/>
  <c r="G133" i="52"/>
  <c r="G132" i="52"/>
  <c r="G131" i="52"/>
  <c r="H126" i="52"/>
  <c r="F127" i="52"/>
  <c r="H120" i="52"/>
  <c r="H121" i="52"/>
  <c r="F122" i="52"/>
  <c r="G121" i="52"/>
  <c r="G120" i="52"/>
  <c r="F43" i="10"/>
  <c r="AK3" i="12"/>
  <c r="B6" i="52"/>
  <c r="B113" i="52"/>
  <c r="B4" i="52"/>
  <c r="B111" i="52"/>
  <c r="B3" i="52"/>
  <c r="B110" i="52"/>
  <c r="B2" i="52"/>
  <c r="B109" i="52"/>
  <c r="H103" i="52"/>
  <c r="H104" i="52"/>
  <c r="H105" i="52"/>
  <c r="G105" i="52"/>
  <c r="G104" i="52"/>
  <c r="G103" i="52"/>
  <c r="H95" i="52"/>
  <c r="H96" i="52"/>
  <c r="H97" i="52"/>
  <c r="H98" i="52"/>
  <c r="G98" i="52"/>
  <c r="G97" i="52"/>
  <c r="G95" i="52"/>
  <c r="H87" i="52"/>
  <c r="H88" i="52"/>
  <c r="H89" i="52"/>
  <c r="H90" i="52"/>
  <c r="F91" i="52"/>
  <c r="G90" i="52"/>
  <c r="G89" i="52"/>
  <c r="G87" i="52"/>
  <c r="H79" i="52"/>
  <c r="H81" i="52"/>
  <c r="H82" i="52"/>
  <c r="F83" i="52"/>
  <c r="G82" i="52"/>
  <c r="G81" i="52"/>
  <c r="G80" i="52"/>
  <c r="G79" i="52"/>
  <c r="H74" i="52"/>
  <c r="F75" i="52"/>
  <c r="G74" i="52"/>
  <c r="H69" i="52"/>
  <c r="F70" i="52"/>
  <c r="G69" i="52"/>
  <c r="H61" i="52"/>
  <c r="H62" i="52"/>
  <c r="H63" i="52"/>
  <c r="F65" i="52"/>
  <c r="G64" i="52"/>
  <c r="G63" i="52"/>
  <c r="G62" i="52"/>
  <c r="G61" i="52"/>
  <c r="H54" i="52"/>
  <c r="H55" i="52"/>
  <c r="F57" i="52"/>
  <c r="G56" i="52"/>
  <c r="G55" i="52"/>
  <c r="G54" i="52"/>
  <c r="H46" i="52"/>
  <c r="H47" i="52"/>
  <c r="H49" i="52"/>
  <c r="G49" i="52"/>
  <c r="G47" i="52"/>
  <c r="G46" i="52"/>
  <c r="H41" i="52"/>
  <c r="F42" i="52"/>
  <c r="G41" i="52"/>
  <c r="H36" i="52"/>
  <c r="F37" i="52"/>
  <c r="H31" i="52"/>
  <c r="F32" i="52"/>
  <c r="G31" i="52"/>
  <c r="H26" i="52"/>
  <c r="F27" i="52"/>
  <c r="G26" i="52"/>
  <c r="H13" i="52"/>
  <c r="H14" i="52"/>
  <c r="H15" i="52"/>
  <c r="H16" i="52"/>
  <c r="H17" i="52"/>
  <c r="H18" i="52"/>
  <c r="H19" i="52"/>
  <c r="H20" i="52"/>
  <c r="H21" i="52"/>
  <c r="G21" i="52"/>
  <c r="G20" i="52"/>
  <c r="G19" i="52"/>
  <c r="G18" i="52"/>
  <c r="G17" i="52"/>
  <c r="G16" i="52"/>
  <c r="G15" i="52"/>
  <c r="G14" i="52"/>
  <c r="G13" i="52"/>
  <c r="H174" i="51"/>
  <c r="H175" i="51"/>
  <c r="H176" i="51"/>
  <c r="H177" i="51"/>
  <c r="F178" i="51"/>
  <c r="G177" i="51"/>
  <c r="G176" i="51"/>
  <c r="G174" i="51"/>
  <c r="H167" i="51"/>
  <c r="H168" i="51"/>
  <c r="H169" i="51"/>
  <c r="F170" i="51"/>
  <c r="G169" i="51"/>
  <c r="G168" i="51"/>
  <c r="H159" i="51"/>
  <c r="H160" i="51"/>
  <c r="H161" i="51"/>
  <c r="H162" i="51"/>
  <c r="F163" i="51"/>
  <c r="G162" i="51"/>
  <c r="G161" i="51"/>
  <c r="G160" i="51"/>
  <c r="G159" i="51"/>
  <c r="H150" i="51"/>
  <c r="H152" i="51"/>
  <c r="H153" i="51"/>
  <c r="H154" i="51"/>
  <c r="G154" i="51"/>
  <c r="G153" i="51"/>
  <c r="G152" i="51"/>
  <c r="G150" i="51"/>
  <c r="H145" i="51"/>
  <c r="F146" i="51"/>
  <c r="G145" i="51"/>
  <c r="H138" i="51"/>
  <c r="H139" i="51"/>
  <c r="H140" i="51"/>
  <c r="F141" i="51"/>
  <c r="G140" i="51"/>
  <c r="G139" i="51"/>
  <c r="G138" i="51"/>
  <c r="H132" i="51"/>
  <c r="H133" i="51"/>
  <c r="F134" i="51"/>
  <c r="G133" i="51"/>
  <c r="G132" i="51"/>
  <c r="G131" i="51"/>
  <c r="H126" i="51"/>
  <c r="F127" i="51"/>
  <c r="G126" i="51"/>
  <c r="H120" i="51"/>
  <c r="H121" i="51"/>
  <c r="F122" i="51"/>
  <c r="G121" i="51"/>
  <c r="G120" i="51"/>
  <c r="B4" i="51"/>
  <c r="B111" i="51"/>
  <c r="B3" i="51"/>
  <c r="B110" i="51"/>
  <c r="B2" i="51"/>
  <c r="B109" i="51"/>
  <c r="H103" i="51"/>
  <c r="H104" i="51"/>
  <c r="F106" i="51"/>
  <c r="G105" i="51"/>
  <c r="G104" i="51"/>
  <c r="G103" i="51"/>
  <c r="H95" i="51"/>
  <c r="H96" i="51"/>
  <c r="H98" i="51"/>
  <c r="G98" i="51"/>
  <c r="G96" i="51"/>
  <c r="G95" i="51"/>
  <c r="H87" i="51"/>
  <c r="H88" i="51"/>
  <c r="H90" i="51"/>
  <c r="G90" i="51"/>
  <c r="G88" i="51"/>
  <c r="G87" i="51"/>
  <c r="H79" i="51"/>
  <c r="H80" i="51"/>
  <c r="H81" i="51"/>
  <c r="H82" i="51"/>
  <c r="F83" i="51"/>
  <c r="G82" i="51"/>
  <c r="G81" i="51"/>
  <c r="G80" i="51"/>
  <c r="G79" i="51"/>
  <c r="H74" i="51"/>
  <c r="F75" i="51"/>
  <c r="G74" i="51"/>
  <c r="G69" i="51"/>
  <c r="H61" i="51"/>
  <c r="H62" i="51"/>
  <c r="H63" i="51"/>
  <c r="H64" i="51"/>
  <c r="F65" i="51"/>
  <c r="G64" i="51"/>
  <c r="G63" i="51"/>
  <c r="G62" i="51"/>
  <c r="G61" i="51"/>
  <c r="H54" i="51"/>
  <c r="H55" i="51"/>
  <c r="H56" i="51"/>
  <c r="F57" i="51"/>
  <c r="G56" i="51"/>
  <c r="G55" i="51"/>
  <c r="G54" i="51"/>
  <c r="H46" i="51"/>
  <c r="H47" i="51"/>
  <c r="H48" i="51"/>
  <c r="H49" i="51"/>
  <c r="F50" i="51"/>
  <c r="G49" i="51"/>
  <c r="G48" i="51"/>
  <c r="G47" i="51"/>
  <c r="G46" i="51"/>
  <c r="H41" i="51"/>
  <c r="F42" i="51"/>
  <c r="G41" i="51"/>
  <c r="H36" i="51"/>
  <c r="F37" i="51"/>
  <c r="G36" i="51"/>
  <c r="H31" i="51"/>
  <c r="F32" i="51"/>
  <c r="G31" i="51"/>
  <c r="H26" i="51"/>
  <c r="F27" i="51"/>
  <c r="G26" i="51"/>
  <c r="H13" i="51"/>
  <c r="H14" i="51"/>
  <c r="H15" i="51"/>
  <c r="H16" i="51"/>
  <c r="H17" i="51"/>
  <c r="H18" i="51"/>
  <c r="H19" i="51"/>
  <c r="H20" i="51"/>
  <c r="H21" i="51"/>
  <c r="G21" i="51"/>
  <c r="G20" i="51"/>
  <c r="G19" i="51"/>
  <c r="G18" i="51"/>
  <c r="G17" i="51"/>
  <c r="G16" i="51"/>
  <c r="G15" i="51"/>
  <c r="G14" i="51"/>
  <c r="G13" i="51"/>
  <c r="H174" i="50"/>
  <c r="H177" i="50"/>
  <c r="G177" i="50"/>
  <c r="G174" i="50"/>
  <c r="H167" i="50"/>
  <c r="H169" i="50"/>
  <c r="G169" i="50"/>
  <c r="G167" i="50"/>
  <c r="H161" i="50"/>
  <c r="H162" i="50"/>
  <c r="G162" i="50"/>
  <c r="G161" i="50"/>
  <c r="G160" i="50"/>
  <c r="H150" i="50"/>
  <c r="H152" i="50"/>
  <c r="H153" i="50"/>
  <c r="H154" i="50"/>
  <c r="G154" i="50"/>
  <c r="G153" i="50"/>
  <c r="G152" i="50"/>
  <c r="G150" i="50"/>
  <c r="H145" i="50"/>
  <c r="F146" i="50"/>
  <c r="G145" i="50"/>
  <c r="H138" i="50"/>
  <c r="H140" i="50"/>
  <c r="G140" i="50"/>
  <c r="G138" i="50"/>
  <c r="H132" i="50"/>
  <c r="H133" i="50"/>
  <c r="G133" i="50"/>
  <c r="G132" i="50"/>
  <c r="G131" i="50"/>
  <c r="H126" i="50"/>
  <c r="F127" i="50"/>
  <c r="G126" i="50"/>
  <c r="H120" i="50"/>
  <c r="H121" i="50"/>
  <c r="G121" i="50"/>
  <c r="B4" i="50"/>
  <c r="B111" i="50"/>
  <c r="B3" i="50"/>
  <c r="B110" i="50"/>
  <c r="B2" i="50"/>
  <c r="B109" i="50"/>
  <c r="H103" i="50"/>
  <c r="H104" i="50"/>
  <c r="H105" i="50"/>
  <c r="F106" i="50"/>
  <c r="G104" i="50"/>
  <c r="G103" i="50"/>
  <c r="H95" i="50"/>
  <c r="H96" i="50"/>
  <c r="H98" i="50"/>
  <c r="G96" i="50"/>
  <c r="G95" i="50"/>
  <c r="H87" i="50"/>
  <c r="H88" i="50"/>
  <c r="H90" i="50"/>
  <c r="G88" i="50"/>
  <c r="G87" i="50"/>
  <c r="H79" i="50"/>
  <c r="H80" i="50"/>
  <c r="H82" i="50"/>
  <c r="G82" i="50"/>
  <c r="G80" i="50"/>
  <c r="G79" i="50"/>
  <c r="H74" i="50"/>
  <c r="F75" i="50"/>
  <c r="F70" i="50"/>
  <c r="G69" i="50"/>
  <c r="H63" i="50"/>
  <c r="H64" i="50"/>
  <c r="F65" i="50"/>
  <c r="G64" i="50"/>
  <c r="G63" i="50"/>
  <c r="G62" i="50"/>
  <c r="G61" i="50"/>
  <c r="H55" i="50"/>
  <c r="H56" i="50"/>
  <c r="G56" i="50"/>
  <c r="G55" i="50"/>
  <c r="H46" i="50"/>
  <c r="H47" i="50"/>
  <c r="H48" i="50"/>
  <c r="G48" i="50"/>
  <c r="G47" i="50"/>
  <c r="F42" i="50"/>
  <c r="G41" i="50"/>
  <c r="H36" i="50"/>
  <c r="F37" i="50"/>
  <c r="G36" i="50"/>
  <c r="H31" i="50"/>
  <c r="F32" i="50"/>
  <c r="G31" i="50"/>
  <c r="F27" i="50"/>
  <c r="G26" i="50"/>
  <c r="H15" i="50"/>
  <c r="H16" i="50"/>
  <c r="H18" i="50"/>
  <c r="H19" i="50"/>
  <c r="H20" i="50"/>
  <c r="F22" i="50"/>
  <c r="G21" i="50"/>
  <c r="G20" i="50"/>
  <c r="G19" i="50"/>
  <c r="G18" i="50"/>
  <c r="G17" i="50"/>
  <c r="G16" i="50"/>
  <c r="G15" i="50"/>
  <c r="G14" i="50"/>
  <c r="G13" i="50"/>
  <c r="H174" i="49"/>
  <c r="H175" i="49"/>
  <c r="H176" i="49"/>
  <c r="H177" i="49"/>
  <c r="G177" i="49"/>
  <c r="G176" i="49"/>
  <c r="G175" i="49"/>
  <c r="G174" i="49"/>
  <c r="H167" i="49"/>
  <c r="H168" i="49"/>
  <c r="H169" i="49"/>
  <c r="F170" i="49"/>
  <c r="G169" i="49"/>
  <c r="G168" i="49"/>
  <c r="G167" i="49"/>
  <c r="H159" i="49"/>
  <c r="H160" i="49"/>
  <c r="H161" i="49"/>
  <c r="H162" i="49"/>
  <c r="F163" i="49"/>
  <c r="G162" i="49"/>
  <c r="G161" i="49"/>
  <c r="G160" i="49"/>
  <c r="G159" i="49"/>
  <c r="H150" i="49"/>
  <c r="H151" i="49"/>
  <c r="H152" i="49"/>
  <c r="H153" i="49"/>
  <c r="H154" i="49"/>
  <c r="F155" i="49"/>
  <c r="G154" i="49"/>
  <c r="G153" i="49"/>
  <c r="G152" i="49"/>
  <c r="G151" i="49"/>
  <c r="G150" i="49"/>
  <c r="H145" i="49"/>
  <c r="F146" i="49"/>
  <c r="G145" i="49"/>
  <c r="H138" i="49"/>
  <c r="H139" i="49"/>
  <c r="H140" i="49"/>
  <c r="F141" i="49"/>
  <c r="G140" i="49"/>
  <c r="G139" i="49"/>
  <c r="G138" i="49"/>
  <c r="H131" i="49"/>
  <c r="H132" i="49"/>
  <c r="H133" i="49"/>
  <c r="G133" i="49"/>
  <c r="G132" i="49"/>
  <c r="G131" i="49"/>
  <c r="H126" i="49"/>
  <c r="F127" i="49"/>
  <c r="G126" i="49"/>
  <c r="H120" i="49"/>
  <c r="H121" i="49"/>
  <c r="F122" i="49"/>
  <c r="G121" i="49"/>
  <c r="G120" i="49"/>
  <c r="B4" i="49"/>
  <c r="B111" i="49"/>
  <c r="B3" i="49"/>
  <c r="B110" i="49"/>
  <c r="B2" i="49"/>
  <c r="B109" i="49"/>
  <c r="H103" i="49"/>
  <c r="H104" i="49"/>
  <c r="H105" i="49"/>
  <c r="F106" i="49"/>
  <c r="G105" i="49"/>
  <c r="G104" i="49"/>
  <c r="G103" i="49"/>
  <c r="H95" i="49"/>
  <c r="H96" i="49"/>
  <c r="H97" i="49"/>
  <c r="H98" i="49"/>
  <c r="F99" i="49"/>
  <c r="G98" i="49"/>
  <c r="G97" i="49"/>
  <c r="G96" i="49"/>
  <c r="G95" i="49"/>
  <c r="H87" i="49"/>
  <c r="H88" i="49"/>
  <c r="H89" i="49"/>
  <c r="H90" i="49"/>
  <c r="F91" i="49"/>
  <c r="G90" i="49"/>
  <c r="G89" i="49"/>
  <c r="G88" i="49"/>
  <c r="G87" i="49"/>
  <c r="H79" i="49"/>
  <c r="H80" i="49"/>
  <c r="H81" i="49"/>
  <c r="H82" i="49"/>
  <c r="F83" i="49"/>
  <c r="G82" i="49"/>
  <c r="G81" i="49"/>
  <c r="G80" i="49"/>
  <c r="G79" i="49"/>
  <c r="H74" i="49"/>
  <c r="F75" i="49"/>
  <c r="G74" i="49"/>
  <c r="H69" i="49"/>
  <c r="F70" i="49"/>
  <c r="G69" i="49"/>
  <c r="H61" i="49"/>
  <c r="H62" i="49"/>
  <c r="H63" i="49"/>
  <c r="H64" i="49"/>
  <c r="G64" i="49"/>
  <c r="G63" i="49"/>
  <c r="G62" i="49"/>
  <c r="G61" i="49"/>
  <c r="H54" i="49"/>
  <c r="H55" i="49"/>
  <c r="H56" i="49"/>
  <c r="G56" i="49"/>
  <c r="G55" i="49"/>
  <c r="G54" i="49"/>
  <c r="H46" i="49"/>
  <c r="H47" i="49"/>
  <c r="H48" i="49"/>
  <c r="H49" i="49"/>
  <c r="G49" i="49"/>
  <c r="G48" i="49"/>
  <c r="G47" i="49"/>
  <c r="G46" i="49"/>
  <c r="H41" i="49"/>
  <c r="F42" i="49"/>
  <c r="G41" i="49"/>
  <c r="H36" i="49"/>
  <c r="F37" i="49"/>
  <c r="G36" i="49"/>
  <c r="H31" i="49"/>
  <c r="F32" i="49"/>
  <c r="G31" i="49"/>
  <c r="H26" i="49"/>
  <c r="F27" i="49"/>
  <c r="G26" i="49"/>
  <c r="H13" i="49"/>
  <c r="H14" i="49"/>
  <c r="H15" i="49"/>
  <c r="H16" i="49"/>
  <c r="H17" i="49"/>
  <c r="H18" i="49"/>
  <c r="H19" i="49"/>
  <c r="H20" i="49"/>
  <c r="H21" i="49"/>
  <c r="G21" i="49"/>
  <c r="G20" i="49"/>
  <c r="G19" i="49"/>
  <c r="G18" i="49"/>
  <c r="G17" i="49"/>
  <c r="G16" i="49"/>
  <c r="G15" i="49"/>
  <c r="G14" i="49"/>
  <c r="G13" i="49"/>
  <c r="H175" i="48"/>
  <c r="H176" i="48"/>
  <c r="H177" i="48"/>
  <c r="G177" i="48"/>
  <c r="G176" i="48"/>
  <c r="G175" i="48"/>
  <c r="H167" i="48"/>
  <c r="H168" i="48"/>
  <c r="H169" i="48"/>
  <c r="F170" i="48"/>
  <c r="G169" i="48"/>
  <c r="G168" i="48"/>
  <c r="G167" i="48"/>
  <c r="H159" i="48"/>
  <c r="H160" i="48"/>
  <c r="H161" i="48"/>
  <c r="G161" i="48"/>
  <c r="G160" i="48"/>
  <c r="G159" i="48"/>
  <c r="H151" i="48"/>
  <c r="H152" i="48"/>
  <c r="H153" i="48"/>
  <c r="F155" i="48"/>
  <c r="G154" i="48"/>
  <c r="G153" i="48"/>
  <c r="G152" i="48"/>
  <c r="G151" i="48"/>
  <c r="G150" i="48"/>
  <c r="H145" i="48"/>
  <c r="F146" i="48"/>
  <c r="G145" i="48"/>
  <c r="H138" i="48"/>
  <c r="H139" i="48"/>
  <c r="H140" i="48"/>
  <c r="F141" i="48"/>
  <c r="G140" i="48"/>
  <c r="G139" i="48"/>
  <c r="H131" i="48"/>
  <c r="H132" i="48"/>
  <c r="H133" i="48"/>
  <c r="G133" i="48"/>
  <c r="G132" i="48"/>
  <c r="G131" i="48"/>
  <c r="F127" i="48"/>
  <c r="G126" i="48"/>
  <c r="H120" i="48"/>
  <c r="H121" i="48"/>
  <c r="F122" i="48"/>
  <c r="G121" i="48"/>
  <c r="G120" i="48"/>
  <c r="F39" i="10"/>
  <c r="AG3" i="12"/>
  <c r="B6" i="48"/>
  <c r="B113" i="48"/>
  <c r="B4" i="48"/>
  <c r="B111" i="48"/>
  <c r="B3" i="48"/>
  <c r="B110" i="48"/>
  <c r="B2" i="48"/>
  <c r="B109" i="48"/>
  <c r="H103" i="48"/>
  <c r="H104" i="48"/>
  <c r="H105" i="48"/>
  <c r="G105" i="48"/>
  <c r="G103" i="48"/>
  <c r="H95" i="48"/>
  <c r="H97" i="48"/>
  <c r="H98" i="48"/>
  <c r="G98" i="48"/>
  <c r="G97" i="48"/>
  <c r="G95" i="48"/>
  <c r="H87" i="48"/>
  <c r="H89" i="48"/>
  <c r="H90" i="48"/>
  <c r="G90" i="48"/>
  <c r="G89" i="48"/>
  <c r="G87" i="48"/>
  <c r="H79" i="48"/>
  <c r="H81" i="48"/>
  <c r="H82" i="48"/>
  <c r="F83" i="48"/>
  <c r="G82" i="48"/>
  <c r="G81" i="48"/>
  <c r="G80" i="48"/>
  <c r="G79" i="48"/>
  <c r="H74" i="48"/>
  <c r="F75" i="48"/>
  <c r="G74" i="48"/>
  <c r="H69" i="48"/>
  <c r="F70" i="48"/>
  <c r="G69" i="48"/>
  <c r="H61" i="48"/>
  <c r="H62" i="48"/>
  <c r="H63" i="48"/>
  <c r="G63" i="48"/>
  <c r="G62" i="48"/>
  <c r="G61" i="48"/>
  <c r="H54" i="48"/>
  <c r="H55" i="48"/>
  <c r="H56" i="48"/>
  <c r="F57" i="48"/>
  <c r="G55" i="48"/>
  <c r="G54" i="48"/>
  <c r="H46" i="48"/>
  <c r="H47" i="48"/>
  <c r="H48" i="48"/>
  <c r="H49" i="48"/>
  <c r="G49" i="48"/>
  <c r="G48" i="48"/>
  <c r="G47" i="48"/>
  <c r="G46" i="48"/>
  <c r="H41" i="48"/>
  <c r="F42" i="48"/>
  <c r="G41" i="48"/>
  <c r="G36" i="48"/>
  <c r="H31" i="48"/>
  <c r="F32" i="48"/>
  <c r="G31" i="48"/>
  <c r="H26" i="48"/>
  <c r="F27" i="48"/>
  <c r="G26" i="48"/>
  <c r="H13" i="48"/>
  <c r="H14" i="48"/>
  <c r="H15" i="48"/>
  <c r="H17" i="48"/>
  <c r="H18" i="48"/>
  <c r="H19" i="48"/>
  <c r="H21" i="48"/>
  <c r="G21" i="48"/>
  <c r="G19" i="48"/>
  <c r="G18" i="48"/>
  <c r="G17" i="48"/>
  <c r="G15" i="48"/>
  <c r="G14" i="48"/>
  <c r="G13" i="48"/>
  <c r="H174" i="47"/>
  <c r="H176" i="47"/>
  <c r="H177" i="47"/>
  <c r="G177" i="47"/>
  <c r="G176" i="47"/>
  <c r="G175" i="47"/>
  <c r="G174" i="47"/>
  <c r="H168" i="47"/>
  <c r="H169" i="47"/>
  <c r="G169" i="47"/>
  <c r="G168" i="47"/>
  <c r="G167" i="47"/>
  <c r="H160" i="47"/>
  <c r="H161" i="47"/>
  <c r="H162" i="47"/>
  <c r="G162" i="47"/>
  <c r="G161" i="47"/>
  <c r="G160" i="47"/>
  <c r="H150" i="47"/>
  <c r="H151" i="47"/>
  <c r="H152" i="47"/>
  <c r="H153" i="47"/>
  <c r="H154" i="47"/>
  <c r="F155" i="47"/>
  <c r="G154" i="47"/>
  <c r="G153" i="47"/>
  <c r="G152" i="47"/>
  <c r="G151" i="47"/>
  <c r="G150" i="47"/>
  <c r="H145" i="47"/>
  <c r="F146" i="47"/>
  <c r="G145" i="47"/>
  <c r="H138" i="47"/>
  <c r="H140" i="47"/>
  <c r="G140" i="47"/>
  <c r="G138" i="47"/>
  <c r="H131" i="47"/>
  <c r="H132" i="47"/>
  <c r="H133" i="47"/>
  <c r="F134" i="47"/>
  <c r="G133" i="47"/>
  <c r="G132" i="47"/>
  <c r="H126" i="47"/>
  <c r="F127" i="47"/>
  <c r="G126" i="47"/>
  <c r="H120" i="47"/>
  <c r="H121" i="47"/>
  <c r="F122" i="47"/>
  <c r="G121" i="47"/>
  <c r="G120" i="47"/>
  <c r="B4" i="47"/>
  <c r="B111" i="47"/>
  <c r="B3" i="47"/>
  <c r="B110" i="47"/>
  <c r="B2" i="47"/>
  <c r="B109" i="47"/>
  <c r="H103" i="47"/>
  <c r="H104" i="47"/>
  <c r="H105" i="47"/>
  <c r="G104" i="47"/>
  <c r="G103" i="47"/>
  <c r="H95" i="47"/>
  <c r="H96" i="47"/>
  <c r="H97" i="47"/>
  <c r="H98" i="47"/>
  <c r="F99" i="47"/>
  <c r="G98" i="47"/>
  <c r="G97" i="47"/>
  <c r="G96" i="47"/>
  <c r="G95" i="47"/>
  <c r="H87" i="47"/>
  <c r="H88" i="47"/>
  <c r="H89" i="47"/>
  <c r="H90" i="47"/>
  <c r="G90" i="47"/>
  <c r="G89" i="47"/>
  <c r="G88" i="47"/>
  <c r="G87" i="47"/>
  <c r="H79" i="47"/>
  <c r="H80" i="47"/>
  <c r="H82" i="47"/>
  <c r="G82" i="47"/>
  <c r="G80" i="47"/>
  <c r="G79" i="47"/>
  <c r="H74" i="47"/>
  <c r="F75" i="47"/>
  <c r="G74" i="47"/>
  <c r="H69" i="47"/>
  <c r="F70" i="47"/>
  <c r="H62" i="47"/>
  <c r="H63" i="47"/>
  <c r="H64" i="47"/>
  <c r="G64" i="47"/>
  <c r="G63" i="47"/>
  <c r="G62" i="47"/>
  <c r="H54" i="47"/>
  <c r="H55" i="47"/>
  <c r="H56" i="47"/>
  <c r="G56" i="47"/>
  <c r="G55" i="47"/>
  <c r="G54" i="47"/>
  <c r="H46" i="47"/>
  <c r="H47" i="47"/>
  <c r="H48" i="47"/>
  <c r="G49" i="47"/>
  <c r="G48" i="47"/>
  <c r="G47" i="47"/>
  <c r="G46" i="47"/>
  <c r="H41" i="47"/>
  <c r="F42" i="47"/>
  <c r="H36" i="47"/>
  <c r="F37" i="47"/>
  <c r="G36" i="47"/>
  <c r="H31" i="47"/>
  <c r="F32" i="47"/>
  <c r="G31" i="47"/>
  <c r="H26" i="47"/>
  <c r="F27" i="47"/>
  <c r="G26" i="47"/>
  <c r="H13" i="47"/>
  <c r="H14" i="47"/>
  <c r="H15" i="47"/>
  <c r="H16" i="47"/>
  <c r="H17" i="47"/>
  <c r="H18" i="47"/>
  <c r="H19" i="47"/>
  <c r="H20" i="47"/>
  <c r="H21" i="47"/>
  <c r="F22" i="47"/>
  <c r="G20" i="47"/>
  <c r="G19" i="47"/>
  <c r="G18" i="47"/>
  <c r="G16" i="47"/>
  <c r="G15" i="47"/>
  <c r="G14" i="47"/>
  <c r="H174" i="46"/>
  <c r="H175" i="46"/>
  <c r="H176" i="46"/>
  <c r="H177" i="46"/>
  <c r="G177" i="46"/>
  <c r="G176" i="46"/>
  <c r="G175" i="46"/>
  <c r="G174" i="46"/>
  <c r="H167" i="46"/>
  <c r="H168" i="46"/>
  <c r="H169" i="46"/>
  <c r="F170" i="46"/>
  <c r="G169" i="46"/>
  <c r="G168" i="46"/>
  <c r="G167" i="46"/>
  <c r="H159" i="46"/>
  <c r="H160" i="46"/>
  <c r="H161" i="46"/>
  <c r="H162" i="46"/>
  <c r="F163" i="46"/>
  <c r="G162" i="46"/>
  <c r="G161" i="46"/>
  <c r="G160" i="46"/>
  <c r="G159" i="46"/>
  <c r="H150" i="46"/>
  <c r="H151" i="46"/>
  <c r="H152" i="46"/>
  <c r="H153" i="46"/>
  <c r="H154" i="46"/>
  <c r="G154" i="46"/>
  <c r="G153" i="46"/>
  <c r="G152" i="46"/>
  <c r="G151" i="46"/>
  <c r="G150" i="46"/>
  <c r="H145" i="46"/>
  <c r="F146" i="46"/>
  <c r="G145" i="46"/>
  <c r="H138" i="46"/>
  <c r="H139" i="46"/>
  <c r="H140" i="46"/>
  <c r="F141" i="46"/>
  <c r="G140" i="46"/>
  <c r="G139" i="46"/>
  <c r="G138" i="46"/>
  <c r="H131" i="46"/>
  <c r="H132" i="46"/>
  <c r="H133" i="46"/>
  <c r="F134" i="46"/>
  <c r="G133" i="46"/>
  <c r="G132" i="46"/>
  <c r="G131" i="46"/>
  <c r="H126" i="46"/>
  <c r="F127" i="46"/>
  <c r="G126" i="46"/>
  <c r="H120" i="46"/>
  <c r="H121" i="46"/>
  <c r="F122" i="46"/>
  <c r="G121" i="46"/>
  <c r="G120" i="46"/>
  <c r="AE4" i="12"/>
  <c r="B7" i="46"/>
  <c r="B114" i="46"/>
  <c r="B4" i="46"/>
  <c r="B111" i="46"/>
  <c r="B3" i="46"/>
  <c r="B110" i="46"/>
  <c r="B2" i="46"/>
  <c r="B109" i="46"/>
  <c r="H103" i="46"/>
  <c r="H104" i="46"/>
  <c r="H105" i="46"/>
  <c r="F106" i="46"/>
  <c r="G105" i="46"/>
  <c r="G104" i="46"/>
  <c r="G103" i="46"/>
  <c r="H95" i="46"/>
  <c r="H96" i="46"/>
  <c r="H97" i="46"/>
  <c r="H98" i="46"/>
  <c r="G98" i="46"/>
  <c r="G97" i="46"/>
  <c r="G96" i="46"/>
  <c r="G95" i="46"/>
  <c r="H87" i="46"/>
  <c r="H88" i="46"/>
  <c r="H89" i="46"/>
  <c r="H90" i="46"/>
  <c r="F91" i="46"/>
  <c r="G90" i="46"/>
  <c r="G89" i="46"/>
  <c r="G88" i="46"/>
  <c r="G87" i="46"/>
  <c r="H79" i="46"/>
  <c r="H80" i="46"/>
  <c r="H81" i="46"/>
  <c r="H82" i="46"/>
  <c r="F83" i="46"/>
  <c r="G82" i="46"/>
  <c r="G81" i="46"/>
  <c r="G80" i="46"/>
  <c r="G79" i="46"/>
  <c r="H74" i="46"/>
  <c r="F75" i="46"/>
  <c r="G74" i="46"/>
  <c r="H69" i="46"/>
  <c r="F70" i="46"/>
  <c r="G69" i="46"/>
  <c r="H61" i="46"/>
  <c r="H62" i="46"/>
  <c r="H63" i="46"/>
  <c r="H64" i="46"/>
  <c r="F65" i="46"/>
  <c r="G64" i="46"/>
  <c r="G63" i="46"/>
  <c r="G62" i="46"/>
  <c r="G61" i="46"/>
  <c r="H54" i="46"/>
  <c r="H55" i="46"/>
  <c r="H56" i="46"/>
  <c r="F57" i="46"/>
  <c r="G56" i="46"/>
  <c r="G55" i="46"/>
  <c r="G54" i="46"/>
  <c r="H46" i="46"/>
  <c r="H47" i="46"/>
  <c r="H48" i="46"/>
  <c r="H49" i="46"/>
  <c r="G49" i="46"/>
  <c r="G48" i="46"/>
  <c r="G47" i="46"/>
  <c r="G46" i="46"/>
  <c r="H41" i="46"/>
  <c r="F42" i="46"/>
  <c r="G41" i="46"/>
  <c r="H36" i="46"/>
  <c r="F37" i="46"/>
  <c r="G36" i="46"/>
  <c r="H31" i="46"/>
  <c r="F32" i="46"/>
  <c r="G31" i="46"/>
  <c r="H26" i="46"/>
  <c r="F27" i="46"/>
  <c r="G26" i="46"/>
  <c r="H13" i="46"/>
  <c r="H14" i="46"/>
  <c r="H15" i="46"/>
  <c r="H16" i="46"/>
  <c r="H17" i="46"/>
  <c r="H18" i="46"/>
  <c r="H19" i="46"/>
  <c r="H20" i="46"/>
  <c r="H21" i="46"/>
  <c r="G21" i="46"/>
  <c r="G20" i="46"/>
  <c r="G19" i="46"/>
  <c r="G18" i="46"/>
  <c r="G17" i="46"/>
  <c r="G16" i="46"/>
  <c r="G15" i="46"/>
  <c r="G14" i="46"/>
  <c r="G13" i="46"/>
  <c r="H174" i="45"/>
  <c r="H175" i="45"/>
  <c r="H176" i="45"/>
  <c r="H177" i="45"/>
  <c r="F178" i="45"/>
  <c r="G177" i="45"/>
  <c r="G176" i="45"/>
  <c r="G175" i="45"/>
  <c r="G174" i="45"/>
  <c r="H167" i="45"/>
  <c r="H168" i="45"/>
  <c r="H169" i="45"/>
  <c r="F170" i="45"/>
  <c r="G169" i="45"/>
  <c r="G168" i="45"/>
  <c r="G167" i="45"/>
  <c r="H159" i="45"/>
  <c r="H160" i="45"/>
  <c r="H161" i="45"/>
  <c r="H162" i="45"/>
  <c r="F163" i="45"/>
  <c r="G162" i="45"/>
  <c r="G161" i="45"/>
  <c r="G160" i="45"/>
  <c r="G159" i="45"/>
  <c r="H150" i="45"/>
  <c r="H151" i="45"/>
  <c r="H152" i="45"/>
  <c r="H153" i="45"/>
  <c r="H154" i="45"/>
  <c r="G154" i="45"/>
  <c r="G153" i="45"/>
  <c r="G152" i="45"/>
  <c r="G151" i="45"/>
  <c r="G150" i="45"/>
  <c r="H145" i="45"/>
  <c r="F146" i="45"/>
  <c r="G145" i="45"/>
  <c r="H138" i="45"/>
  <c r="H139" i="45"/>
  <c r="H140" i="45"/>
  <c r="G140" i="45"/>
  <c r="G139" i="45"/>
  <c r="G138" i="45"/>
  <c r="H131" i="45"/>
  <c r="H132" i="45"/>
  <c r="H133" i="45"/>
  <c r="F134" i="45"/>
  <c r="G133" i="45"/>
  <c r="G132" i="45"/>
  <c r="G131" i="45"/>
  <c r="H126" i="45"/>
  <c r="F127" i="45"/>
  <c r="G126" i="45"/>
  <c r="H120" i="45"/>
  <c r="H121" i="45"/>
  <c r="F122" i="45"/>
  <c r="G121" i="45"/>
  <c r="G120" i="45"/>
  <c r="B4" i="45"/>
  <c r="B111" i="45"/>
  <c r="B3" i="45"/>
  <c r="B110" i="45"/>
  <c r="B2" i="45"/>
  <c r="B109" i="45"/>
  <c r="H103" i="45"/>
  <c r="H104" i="45"/>
  <c r="H105" i="45"/>
  <c r="F106" i="45"/>
  <c r="G105" i="45"/>
  <c r="G104" i="45"/>
  <c r="G103" i="45"/>
  <c r="H95" i="45"/>
  <c r="H96" i="45"/>
  <c r="H97" i="45"/>
  <c r="H98" i="45"/>
  <c r="F99" i="45"/>
  <c r="G98" i="45"/>
  <c r="G97" i="45"/>
  <c r="G96" i="45"/>
  <c r="G95" i="45"/>
  <c r="H87" i="45"/>
  <c r="H88" i="45"/>
  <c r="H89" i="45"/>
  <c r="H90" i="45"/>
  <c r="F91" i="45"/>
  <c r="G90" i="45"/>
  <c r="G89" i="45"/>
  <c r="G88" i="45"/>
  <c r="G87" i="45"/>
  <c r="H79" i="45"/>
  <c r="H80" i="45"/>
  <c r="H81" i="45"/>
  <c r="H82" i="45"/>
  <c r="G82" i="45"/>
  <c r="G81" i="45"/>
  <c r="G80" i="45"/>
  <c r="G79" i="45"/>
  <c r="H74" i="45"/>
  <c r="F75" i="45"/>
  <c r="G74" i="45"/>
  <c r="H69" i="45"/>
  <c r="F70" i="45"/>
  <c r="G69" i="45"/>
  <c r="H61" i="45"/>
  <c r="H62" i="45"/>
  <c r="H63" i="45"/>
  <c r="H64" i="45"/>
  <c r="F65" i="45"/>
  <c r="G64" i="45"/>
  <c r="G63" i="45"/>
  <c r="G62" i="45"/>
  <c r="G61" i="45"/>
  <c r="H54" i="45"/>
  <c r="H55" i="45"/>
  <c r="H56" i="45"/>
  <c r="F57" i="45"/>
  <c r="G56" i="45"/>
  <c r="G55" i="45"/>
  <c r="G54" i="45"/>
  <c r="H46" i="45"/>
  <c r="H47" i="45"/>
  <c r="H48" i="45"/>
  <c r="H49" i="45"/>
  <c r="F50" i="45"/>
  <c r="G49" i="45"/>
  <c r="G48" i="45"/>
  <c r="G47" i="45"/>
  <c r="G46" i="45"/>
  <c r="H41" i="45"/>
  <c r="F42" i="45"/>
  <c r="G41" i="45"/>
  <c r="H36" i="45"/>
  <c r="F37" i="45"/>
  <c r="G36" i="45"/>
  <c r="H31" i="45"/>
  <c r="F32" i="45"/>
  <c r="G31" i="45"/>
  <c r="H26" i="45"/>
  <c r="F27" i="45"/>
  <c r="G26" i="45"/>
  <c r="H13" i="45"/>
  <c r="H14" i="45"/>
  <c r="H15" i="45"/>
  <c r="H16" i="45"/>
  <c r="H17" i="45"/>
  <c r="H18" i="45"/>
  <c r="H19" i="45"/>
  <c r="H20" i="45"/>
  <c r="H21" i="45"/>
  <c r="G21" i="45"/>
  <c r="G20" i="45"/>
  <c r="G19" i="45"/>
  <c r="G18" i="45"/>
  <c r="G17" i="45"/>
  <c r="G16" i="45"/>
  <c r="G15" i="45"/>
  <c r="G14" i="45"/>
  <c r="G13" i="45"/>
  <c r="H174" i="44"/>
  <c r="H175" i="44"/>
  <c r="H176" i="44"/>
  <c r="H177" i="44"/>
  <c r="F178" i="44"/>
  <c r="G177" i="44"/>
  <c r="G176" i="44"/>
  <c r="G175" i="44"/>
  <c r="G174" i="44"/>
  <c r="H167" i="44"/>
  <c r="H168" i="44"/>
  <c r="H169" i="44"/>
  <c r="F170" i="44"/>
  <c r="G169" i="44"/>
  <c r="G168" i="44"/>
  <c r="G167" i="44"/>
  <c r="H159" i="44"/>
  <c r="H160" i="44"/>
  <c r="H161" i="44"/>
  <c r="H162" i="44"/>
  <c r="F163" i="44"/>
  <c r="G162" i="44"/>
  <c r="G161" i="44"/>
  <c r="G160" i="44"/>
  <c r="G159" i="44"/>
  <c r="H150" i="44"/>
  <c r="H151" i="44"/>
  <c r="H152" i="44"/>
  <c r="H153" i="44"/>
  <c r="H154" i="44"/>
  <c r="F155" i="44"/>
  <c r="G154" i="44"/>
  <c r="G153" i="44"/>
  <c r="G152" i="44"/>
  <c r="G151" i="44"/>
  <c r="G150" i="44"/>
  <c r="H145" i="44"/>
  <c r="F146" i="44"/>
  <c r="G145" i="44"/>
  <c r="H138" i="44"/>
  <c r="H139" i="44"/>
  <c r="H140" i="44"/>
  <c r="F141" i="44"/>
  <c r="G140" i="44"/>
  <c r="G139" i="44"/>
  <c r="G138" i="44"/>
  <c r="H131" i="44"/>
  <c r="H132" i="44"/>
  <c r="H133" i="44"/>
  <c r="G133" i="44"/>
  <c r="G132" i="44"/>
  <c r="G131" i="44"/>
  <c r="H126" i="44"/>
  <c r="F127" i="44"/>
  <c r="G126" i="44"/>
  <c r="H120" i="44"/>
  <c r="H121" i="44"/>
  <c r="F122" i="44"/>
  <c r="G121" i="44"/>
  <c r="G120" i="44"/>
  <c r="B4" i="44"/>
  <c r="B111" i="44"/>
  <c r="B3" i="44"/>
  <c r="B110" i="44"/>
  <c r="B2" i="44"/>
  <c r="B109" i="44"/>
  <c r="H103" i="44"/>
  <c r="H104" i="44"/>
  <c r="H105" i="44"/>
  <c r="F106" i="44"/>
  <c r="G105" i="44"/>
  <c r="G104" i="44"/>
  <c r="G103" i="44"/>
  <c r="H95" i="44"/>
  <c r="H96" i="44"/>
  <c r="H97" i="44"/>
  <c r="H98" i="44"/>
  <c r="F99" i="44"/>
  <c r="G98" i="44"/>
  <c r="G97" i="44"/>
  <c r="G96" i="44"/>
  <c r="G95" i="44"/>
  <c r="H87" i="44"/>
  <c r="H88" i="44"/>
  <c r="H89" i="44"/>
  <c r="H90" i="44"/>
  <c r="G90" i="44"/>
  <c r="G89" i="44"/>
  <c r="G88" i="44"/>
  <c r="G87" i="44"/>
  <c r="H79" i="44"/>
  <c r="H80" i="44"/>
  <c r="H81" i="44"/>
  <c r="H82" i="44"/>
  <c r="F83" i="44"/>
  <c r="G82" i="44"/>
  <c r="G81" i="44"/>
  <c r="G80" i="44"/>
  <c r="G79" i="44"/>
  <c r="H74" i="44"/>
  <c r="F75" i="44"/>
  <c r="G74" i="44"/>
  <c r="H69" i="44"/>
  <c r="F70" i="44"/>
  <c r="G69" i="44"/>
  <c r="H61" i="44"/>
  <c r="H62" i="44"/>
  <c r="H63" i="44"/>
  <c r="H64" i="44"/>
  <c r="F65" i="44"/>
  <c r="G64" i="44"/>
  <c r="G63" i="44"/>
  <c r="G62" i="44"/>
  <c r="G61" i="44"/>
  <c r="H54" i="44"/>
  <c r="H55" i="44"/>
  <c r="H56" i="44"/>
  <c r="G56" i="44"/>
  <c r="G55" i="44"/>
  <c r="G54" i="44"/>
  <c r="H46" i="44"/>
  <c r="H47" i="44"/>
  <c r="H48" i="44"/>
  <c r="H49" i="44"/>
  <c r="G49" i="44"/>
  <c r="G48" i="44"/>
  <c r="G47" i="44"/>
  <c r="G46" i="44"/>
  <c r="H41" i="44"/>
  <c r="F42" i="44"/>
  <c r="G41" i="44"/>
  <c r="H36" i="44"/>
  <c r="F37" i="44"/>
  <c r="G36" i="44"/>
  <c r="H31" i="44"/>
  <c r="F32" i="44"/>
  <c r="G31" i="44"/>
  <c r="H26" i="44"/>
  <c r="F27" i="44"/>
  <c r="G26" i="44"/>
  <c r="H13" i="44"/>
  <c r="H14" i="44"/>
  <c r="H15" i="44"/>
  <c r="H16" i="44"/>
  <c r="H17" i="44"/>
  <c r="H18" i="44"/>
  <c r="H19" i="44"/>
  <c r="H20" i="44"/>
  <c r="H21" i="44"/>
  <c r="F22" i="44"/>
  <c r="G21" i="44"/>
  <c r="G20" i="44"/>
  <c r="G19" i="44"/>
  <c r="G18" i="44"/>
  <c r="G17" i="44"/>
  <c r="G16" i="44"/>
  <c r="G15" i="44"/>
  <c r="G14" i="44"/>
  <c r="G13" i="44"/>
  <c r="H174" i="43"/>
  <c r="H175" i="43"/>
  <c r="H176" i="43"/>
  <c r="H177" i="43"/>
  <c r="G177" i="43"/>
  <c r="G176" i="43"/>
  <c r="G175" i="43"/>
  <c r="G174" i="43"/>
  <c r="H167" i="43"/>
  <c r="H168" i="43"/>
  <c r="H169" i="43"/>
  <c r="G169" i="43"/>
  <c r="G168" i="43"/>
  <c r="G167" i="43"/>
  <c r="H159" i="43"/>
  <c r="H160" i="43"/>
  <c r="H161" i="43"/>
  <c r="H162" i="43"/>
  <c r="F163" i="43"/>
  <c r="G162" i="43"/>
  <c r="G161" i="43"/>
  <c r="G160" i="43"/>
  <c r="G159" i="43"/>
  <c r="H150" i="43"/>
  <c r="H151" i="43"/>
  <c r="H152" i="43"/>
  <c r="H153" i="43"/>
  <c r="H154" i="43"/>
  <c r="F155" i="43"/>
  <c r="G154" i="43"/>
  <c r="G153" i="43"/>
  <c r="G152" i="43"/>
  <c r="G151" i="43"/>
  <c r="G150" i="43"/>
  <c r="H145" i="43"/>
  <c r="F146" i="43"/>
  <c r="G145" i="43"/>
  <c r="H138" i="43"/>
  <c r="H139" i="43"/>
  <c r="H140" i="43"/>
  <c r="F141" i="43"/>
  <c r="G140" i="43"/>
  <c r="G139" i="43"/>
  <c r="G138" i="43"/>
  <c r="H131" i="43"/>
  <c r="H132" i="43"/>
  <c r="H133" i="43"/>
  <c r="G133" i="43"/>
  <c r="G132" i="43"/>
  <c r="G131" i="43"/>
  <c r="H126" i="43"/>
  <c r="F127" i="43"/>
  <c r="G126" i="43"/>
  <c r="H120" i="43"/>
  <c r="H121" i="43"/>
  <c r="F122" i="43"/>
  <c r="G121" i="43"/>
  <c r="G120" i="43"/>
  <c r="B4" i="43"/>
  <c r="B111" i="43"/>
  <c r="B3" i="43"/>
  <c r="B110" i="43"/>
  <c r="B2" i="43"/>
  <c r="B109" i="43"/>
  <c r="H103" i="43"/>
  <c r="H104" i="43"/>
  <c r="H105" i="43"/>
  <c r="F106" i="43"/>
  <c r="G105" i="43"/>
  <c r="G104" i="43"/>
  <c r="G103" i="43"/>
  <c r="H95" i="43"/>
  <c r="H96" i="43"/>
  <c r="H97" i="43"/>
  <c r="H98" i="43"/>
  <c r="F99" i="43"/>
  <c r="G98" i="43"/>
  <c r="G97" i="43"/>
  <c r="G96" i="43"/>
  <c r="G95" i="43"/>
  <c r="H87" i="43"/>
  <c r="H88" i="43"/>
  <c r="H89" i="43"/>
  <c r="H90" i="43"/>
  <c r="F91" i="43"/>
  <c r="G90" i="43"/>
  <c r="G89" i="43"/>
  <c r="G88" i="43"/>
  <c r="G87" i="43"/>
  <c r="H79" i="43"/>
  <c r="H80" i="43"/>
  <c r="H81" i="43"/>
  <c r="H82" i="43"/>
  <c r="F83" i="43"/>
  <c r="G82" i="43"/>
  <c r="G81" i="43"/>
  <c r="G80" i="43"/>
  <c r="G79" i="43"/>
  <c r="H74" i="43"/>
  <c r="F75" i="43"/>
  <c r="G74" i="43"/>
  <c r="H69" i="43"/>
  <c r="F70" i="43"/>
  <c r="G69" i="43"/>
  <c r="H61" i="43"/>
  <c r="H62" i="43"/>
  <c r="H63" i="43"/>
  <c r="H64" i="43"/>
  <c r="F65" i="43"/>
  <c r="G64" i="43"/>
  <c r="G63" i="43"/>
  <c r="G62" i="43"/>
  <c r="G61" i="43"/>
  <c r="H54" i="43"/>
  <c r="H55" i="43"/>
  <c r="H56" i="43"/>
  <c r="F57" i="43"/>
  <c r="G56" i="43"/>
  <c r="G55" i="43"/>
  <c r="G54" i="43"/>
  <c r="H46" i="43"/>
  <c r="H47" i="43"/>
  <c r="H48" i="43"/>
  <c r="H49" i="43"/>
  <c r="G49" i="43"/>
  <c r="G48" i="43"/>
  <c r="G47" i="43"/>
  <c r="G46" i="43"/>
  <c r="H41" i="43"/>
  <c r="F42" i="43"/>
  <c r="G41" i="43"/>
  <c r="H36" i="43"/>
  <c r="F37" i="43"/>
  <c r="G36" i="43"/>
  <c r="H31" i="43"/>
  <c r="F32" i="43"/>
  <c r="G31" i="43"/>
  <c r="H26" i="43"/>
  <c r="F27" i="43"/>
  <c r="G26" i="43"/>
  <c r="H13" i="43"/>
  <c r="H14" i="43"/>
  <c r="H15" i="43"/>
  <c r="H16" i="43"/>
  <c r="H17" i="43"/>
  <c r="H18" i="43"/>
  <c r="H19" i="43"/>
  <c r="H20" i="43"/>
  <c r="H21" i="43"/>
  <c r="G21" i="43"/>
  <c r="G20" i="43"/>
  <c r="G19" i="43"/>
  <c r="G18" i="43"/>
  <c r="G17" i="43"/>
  <c r="G16" i="43"/>
  <c r="G15" i="43"/>
  <c r="G14" i="43"/>
  <c r="G13" i="43"/>
  <c r="H174" i="42"/>
  <c r="H175" i="42"/>
  <c r="H177" i="42"/>
  <c r="F178" i="42"/>
  <c r="G177" i="42"/>
  <c r="G176" i="42"/>
  <c r="G174" i="42"/>
  <c r="H168" i="42"/>
  <c r="H169" i="42"/>
  <c r="G169" i="42"/>
  <c r="H160" i="42"/>
  <c r="H161" i="42"/>
  <c r="H162" i="42"/>
  <c r="G162" i="42"/>
  <c r="G161" i="42"/>
  <c r="H150" i="42"/>
  <c r="H153" i="42"/>
  <c r="H154" i="42"/>
  <c r="F155" i="42"/>
  <c r="G154" i="42"/>
  <c r="G153" i="42"/>
  <c r="G152" i="42"/>
  <c r="G151" i="42"/>
  <c r="G150" i="42"/>
  <c r="H145" i="42"/>
  <c r="F146" i="42"/>
  <c r="G145" i="42"/>
  <c r="H138" i="42"/>
  <c r="G138" i="42"/>
  <c r="H133" i="42"/>
  <c r="G133" i="42"/>
  <c r="H126" i="42"/>
  <c r="F127" i="42"/>
  <c r="G126" i="42"/>
  <c r="H121" i="42"/>
  <c r="G121" i="42"/>
  <c r="B4" i="42"/>
  <c r="B111" i="42"/>
  <c r="B3" i="42"/>
  <c r="B110" i="42"/>
  <c r="B2" i="42"/>
  <c r="B109" i="42"/>
  <c r="H103" i="42"/>
  <c r="H104" i="42"/>
  <c r="G104" i="42"/>
  <c r="G103" i="42"/>
  <c r="H95" i="42"/>
  <c r="H96" i="42"/>
  <c r="G98" i="42"/>
  <c r="G97" i="42"/>
  <c r="G96" i="42"/>
  <c r="G95" i="42"/>
  <c r="H87" i="42"/>
  <c r="H88" i="42"/>
  <c r="G88" i="42"/>
  <c r="G87" i="42"/>
  <c r="H79" i="42"/>
  <c r="H80" i="42"/>
  <c r="H82" i="42"/>
  <c r="G80" i="42"/>
  <c r="G79" i="42"/>
  <c r="G74" i="42"/>
  <c r="H69" i="42"/>
  <c r="F70" i="42"/>
  <c r="H63" i="42"/>
  <c r="H64" i="42"/>
  <c r="G64" i="42"/>
  <c r="G63" i="42"/>
  <c r="G61" i="42"/>
  <c r="H55" i="42"/>
  <c r="H56" i="42"/>
  <c r="G56" i="42"/>
  <c r="G55" i="42"/>
  <c r="H46" i="42"/>
  <c r="H47" i="42"/>
  <c r="H48" i="42"/>
  <c r="G49" i="42"/>
  <c r="G48" i="42"/>
  <c r="G47" i="42"/>
  <c r="H41" i="42"/>
  <c r="F42" i="42"/>
  <c r="H36" i="42"/>
  <c r="F37" i="42"/>
  <c r="G36" i="42"/>
  <c r="H31" i="42"/>
  <c r="F32" i="42"/>
  <c r="G31" i="42"/>
  <c r="H13" i="42"/>
  <c r="H15" i="42"/>
  <c r="H16" i="42"/>
  <c r="H19" i="42"/>
  <c r="H20" i="42"/>
  <c r="G20" i="42"/>
  <c r="G19" i="42"/>
  <c r="G16" i="42"/>
  <c r="G15" i="42"/>
  <c r="H174" i="41"/>
  <c r="H175" i="41"/>
  <c r="H176" i="41"/>
  <c r="H177" i="41"/>
  <c r="F178" i="41"/>
  <c r="G177" i="41"/>
  <c r="G176" i="41"/>
  <c r="G175" i="41"/>
  <c r="G174" i="41"/>
  <c r="H167" i="41"/>
  <c r="H168" i="41"/>
  <c r="H169" i="41"/>
  <c r="F170" i="41"/>
  <c r="G169" i="41"/>
  <c r="G168" i="41"/>
  <c r="G167" i="41"/>
  <c r="H159" i="41"/>
  <c r="H160" i="41"/>
  <c r="H161" i="41"/>
  <c r="H162" i="41"/>
  <c r="F163" i="41"/>
  <c r="G162" i="41"/>
  <c r="G161" i="41"/>
  <c r="G160" i="41"/>
  <c r="G159" i="41"/>
  <c r="H150" i="41"/>
  <c r="H151" i="41"/>
  <c r="H152" i="41"/>
  <c r="H153" i="41"/>
  <c r="H154" i="41"/>
  <c r="G154" i="41"/>
  <c r="G153" i="41"/>
  <c r="G152" i="41"/>
  <c r="G151" i="41"/>
  <c r="G150" i="41"/>
  <c r="H145" i="41"/>
  <c r="F146" i="41"/>
  <c r="G145" i="41"/>
  <c r="H138" i="41"/>
  <c r="H139" i="41"/>
  <c r="H140" i="41"/>
  <c r="F141" i="41"/>
  <c r="G140" i="41"/>
  <c r="G139" i="41"/>
  <c r="G138" i="41"/>
  <c r="H131" i="41"/>
  <c r="H132" i="41"/>
  <c r="H133" i="41"/>
  <c r="F134" i="41"/>
  <c r="G133" i="41"/>
  <c r="G132" i="41"/>
  <c r="G131" i="41"/>
  <c r="H126" i="41"/>
  <c r="F127" i="41"/>
  <c r="G126" i="41"/>
  <c r="H120" i="41"/>
  <c r="H121" i="41"/>
  <c r="G121" i="41"/>
  <c r="G120" i="41"/>
  <c r="Z4" i="12"/>
  <c r="B7" i="41"/>
  <c r="B114" i="41"/>
  <c r="B4" i="41"/>
  <c r="B111" i="41"/>
  <c r="B3" i="41"/>
  <c r="B110" i="41"/>
  <c r="B2" i="41"/>
  <c r="B109" i="41"/>
  <c r="H103" i="41"/>
  <c r="H104" i="41"/>
  <c r="H105" i="41"/>
  <c r="F106" i="41"/>
  <c r="G105" i="41"/>
  <c r="G104" i="41"/>
  <c r="G103" i="41"/>
  <c r="H95" i="41"/>
  <c r="H96" i="41"/>
  <c r="H97" i="41"/>
  <c r="H98" i="41"/>
  <c r="F99" i="41"/>
  <c r="G98" i="41"/>
  <c r="G97" i="41"/>
  <c r="G96" i="41"/>
  <c r="G95" i="41"/>
  <c r="H87" i="41"/>
  <c r="H88" i="41"/>
  <c r="H89" i="41"/>
  <c r="H90" i="41"/>
  <c r="F91" i="41"/>
  <c r="G90" i="41"/>
  <c r="G89" i="41"/>
  <c r="G88" i="41"/>
  <c r="G87" i="41"/>
  <c r="H79" i="41"/>
  <c r="H80" i="41"/>
  <c r="H81" i="41"/>
  <c r="H82" i="41"/>
  <c r="F83" i="41"/>
  <c r="G82" i="41"/>
  <c r="G81" i="41"/>
  <c r="G80" i="41"/>
  <c r="G79" i="41"/>
  <c r="H74" i="41"/>
  <c r="F75" i="41"/>
  <c r="G74" i="41"/>
  <c r="H69" i="41"/>
  <c r="F70" i="41"/>
  <c r="G69" i="41"/>
  <c r="H61" i="41"/>
  <c r="H62" i="41"/>
  <c r="H63" i="41"/>
  <c r="H64" i="41"/>
  <c r="F65" i="41"/>
  <c r="G64" i="41"/>
  <c r="G63" i="41"/>
  <c r="G62" i="41"/>
  <c r="G61" i="41"/>
  <c r="H54" i="41"/>
  <c r="H55" i="41"/>
  <c r="H56" i="41"/>
  <c r="F57" i="41"/>
  <c r="G56" i="41"/>
  <c r="G55" i="41"/>
  <c r="G54" i="41"/>
  <c r="H46" i="41"/>
  <c r="H47" i="41"/>
  <c r="H48" i="41"/>
  <c r="H49" i="41"/>
  <c r="F50" i="41"/>
  <c r="G49" i="41"/>
  <c r="G48" i="41"/>
  <c r="G47" i="41"/>
  <c r="G46" i="41"/>
  <c r="H41" i="41"/>
  <c r="F42" i="41"/>
  <c r="G41" i="41"/>
  <c r="H36" i="41"/>
  <c r="F37" i="41"/>
  <c r="G36" i="41"/>
  <c r="H31" i="41"/>
  <c r="F32" i="41"/>
  <c r="G31" i="41"/>
  <c r="H26" i="41"/>
  <c r="F27" i="41"/>
  <c r="G26" i="41"/>
  <c r="H13" i="41"/>
  <c r="H14" i="41"/>
  <c r="H15" i="41"/>
  <c r="H16" i="41"/>
  <c r="H17" i="41"/>
  <c r="H18" i="41"/>
  <c r="H19" i="41"/>
  <c r="H20" i="41"/>
  <c r="H21" i="41"/>
  <c r="F22" i="41"/>
  <c r="G21" i="41"/>
  <c r="G20" i="41"/>
  <c r="G19" i="41"/>
  <c r="G18" i="41"/>
  <c r="G17" i="41"/>
  <c r="G16" i="41"/>
  <c r="G15" i="41"/>
  <c r="G14" i="41"/>
  <c r="G13" i="41"/>
  <c r="H175" i="40"/>
  <c r="H176" i="40"/>
  <c r="H177" i="40"/>
  <c r="G177" i="40"/>
  <c r="G176" i="40"/>
  <c r="G175" i="40"/>
  <c r="H167" i="40"/>
  <c r="H168" i="40"/>
  <c r="H169" i="40"/>
  <c r="F170" i="40"/>
  <c r="G169" i="40"/>
  <c r="G168" i="40"/>
  <c r="G167" i="40"/>
  <c r="H159" i="40"/>
  <c r="H160" i="40"/>
  <c r="H161" i="40"/>
  <c r="H162" i="40"/>
  <c r="F163" i="40"/>
  <c r="G161" i="40"/>
  <c r="G160" i="40"/>
  <c r="G159" i="40"/>
  <c r="H151" i="40"/>
  <c r="H152" i="40"/>
  <c r="H153" i="40"/>
  <c r="G154" i="40"/>
  <c r="G153" i="40"/>
  <c r="G152" i="40"/>
  <c r="G151" i="40"/>
  <c r="G150" i="40"/>
  <c r="H145" i="40"/>
  <c r="F146" i="40"/>
  <c r="G145" i="40"/>
  <c r="H138" i="40"/>
  <c r="H139" i="40"/>
  <c r="H140" i="40"/>
  <c r="F141" i="40"/>
  <c r="G140" i="40"/>
  <c r="G139" i="40"/>
  <c r="H131" i="40"/>
  <c r="H132" i="40"/>
  <c r="H133" i="40"/>
  <c r="F134" i="40"/>
  <c r="G133" i="40"/>
  <c r="G132" i="40"/>
  <c r="G131" i="40"/>
  <c r="H120" i="40"/>
  <c r="H121" i="40"/>
  <c r="F122" i="40"/>
  <c r="G121" i="40"/>
  <c r="G120" i="40"/>
  <c r="B4" i="40"/>
  <c r="B111" i="40"/>
  <c r="B3" i="40"/>
  <c r="B110" i="40"/>
  <c r="B2" i="40"/>
  <c r="B109" i="40"/>
  <c r="H103" i="40"/>
  <c r="H105" i="40"/>
  <c r="G105" i="40"/>
  <c r="G103" i="40"/>
  <c r="H95" i="40"/>
  <c r="H97" i="40"/>
  <c r="H98" i="40"/>
  <c r="G98" i="40"/>
  <c r="G97" i="40"/>
  <c r="G96" i="40"/>
  <c r="G95" i="40"/>
  <c r="H87" i="40"/>
  <c r="H89" i="40"/>
  <c r="H90" i="40"/>
  <c r="G90" i="40"/>
  <c r="G89" i="40"/>
  <c r="G88" i="40"/>
  <c r="G87" i="40"/>
  <c r="H79" i="40"/>
  <c r="H81" i="40"/>
  <c r="H82" i="40"/>
  <c r="G82" i="40"/>
  <c r="G81" i="40"/>
  <c r="G79" i="40"/>
  <c r="H74" i="40"/>
  <c r="F75" i="40"/>
  <c r="G74" i="40"/>
  <c r="H69" i="40"/>
  <c r="F70" i="40"/>
  <c r="G69" i="40"/>
  <c r="H61" i="40"/>
  <c r="H62" i="40"/>
  <c r="H63" i="40"/>
  <c r="G63" i="40"/>
  <c r="G62" i="40"/>
  <c r="G61" i="40"/>
  <c r="H54" i="40"/>
  <c r="H55" i="40"/>
  <c r="H56" i="40"/>
  <c r="G55" i="40"/>
  <c r="G54" i="40"/>
  <c r="H46" i="40"/>
  <c r="H47" i="40"/>
  <c r="H48" i="40"/>
  <c r="H49" i="40"/>
  <c r="F50" i="40"/>
  <c r="G49" i="40"/>
  <c r="G48" i="40"/>
  <c r="G47" i="40"/>
  <c r="G46" i="40"/>
  <c r="H41" i="40"/>
  <c r="F42" i="40"/>
  <c r="G41" i="40"/>
  <c r="H31" i="40"/>
  <c r="F32" i="40"/>
  <c r="G31" i="40"/>
  <c r="H26" i="40"/>
  <c r="F27" i="40"/>
  <c r="G26" i="40"/>
  <c r="H13" i="40"/>
  <c r="H14" i="40"/>
  <c r="H15" i="40"/>
  <c r="H17" i="40"/>
  <c r="H18" i="40"/>
  <c r="H19" i="40"/>
  <c r="H21" i="40"/>
  <c r="G21" i="40"/>
  <c r="G19" i="40"/>
  <c r="G18" i="40"/>
  <c r="G17" i="40"/>
  <c r="G15" i="40"/>
  <c r="G14" i="40"/>
  <c r="G13" i="40"/>
  <c r="H174" i="39"/>
  <c r="H176" i="39"/>
  <c r="H177" i="39"/>
  <c r="G177" i="39"/>
  <c r="G176" i="39"/>
  <c r="G175" i="39"/>
  <c r="G174" i="39"/>
  <c r="H168" i="39"/>
  <c r="H169" i="39"/>
  <c r="G169" i="39"/>
  <c r="G168" i="39"/>
  <c r="H160" i="39"/>
  <c r="H161" i="39"/>
  <c r="H162" i="39"/>
  <c r="G162" i="39"/>
  <c r="G161" i="39"/>
  <c r="G160" i="39"/>
  <c r="H150" i="39"/>
  <c r="H152" i="39"/>
  <c r="H153" i="39"/>
  <c r="H154" i="39"/>
  <c r="G154" i="39"/>
  <c r="G153" i="39"/>
  <c r="G152" i="39"/>
  <c r="G150" i="39"/>
  <c r="H145" i="39"/>
  <c r="F146" i="39"/>
  <c r="G145" i="39"/>
  <c r="H138" i="39"/>
  <c r="H140" i="39"/>
  <c r="G140" i="39"/>
  <c r="G138" i="39"/>
  <c r="H132" i="39"/>
  <c r="H133" i="39"/>
  <c r="G133" i="39"/>
  <c r="G132" i="39"/>
  <c r="H126" i="39"/>
  <c r="F127" i="39"/>
  <c r="G126" i="39"/>
  <c r="H120" i="39"/>
  <c r="H121" i="39"/>
  <c r="F122" i="39"/>
  <c r="G121" i="39"/>
  <c r="G120" i="39"/>
  <c r="F30" i="10"/>
  <c r="X3" i="12"/>
  <c r="B6" i="39"/>
  <c r="B113" i="39"/>
  <c r="B4" i="39"/>
  <c r="B111" i="39"/>
  <c r="B3" i="39"/>
  <c r="B110" i="39"/>
  <c r="B2" i="39"/>
  <c r="B109" i="39"/>
  <c r="H103" i="39"/>
  <c r="H104" i="39"/>
  <c r="H105" i="39"/>
  <c r="G104" i="39"/>
  <c r="G103" i="39"/>
  <c r="G98" i="39"/>
  <c r="G97" i="39"/>
  <c r="G96" i="39"/>
  <c r="G95" i="39"/>
  <c r="H87" i="39"/>
  <c r="H88" i="39"/>
  <c r="H90" i="39"/>
  <c r="F91" i="39"/>
  <c r="G90" i="39"/>
  <c r="G89" i="39"/>
  <c r="G88" i="39"/>
  <c r="G87" i="39"/>
  <c r="H79" i="39"/>
  <c r="H80" i="39"/>
  <c r="H82" i="39"/>
  <c r="G82" i="39"/>
  <c r="G80" i="39"/>
  <c r="G79" i="39"/>
  <c r="H74" i="39"/>
  <c r="F75" i="39"/>
  <c r="G74" i="39"/>
  <c r="H69" i="39"/>
  <c r="F70" i="39"/>
  <c r="H62" i="39"/>
  <c r="H63" i="39"/>
  <c r="H64" i="39"/>
  <c r="G64" i="39"/>
  <c r="G63" i="39"/>
  <c r="G62" i="39"/>
  <c r="H54" i="39"/>
  <c r="H55" i="39"/>
  <c r="H56" i="39"/>
  <c r="F57" i="39"/>
  <c r="G56" i="39"/>
  <c r="G55" i="39"/>
  <c r="G54" i="39"/>
  <c r="H46" i="39"/>
  <c r="H47" i="39"/>
  <c r="H48" i="39"/>
  <c r="G48" i="39"/>
  <c r="G47" i="39"/>
  <c r="G46" i="39"/>
  <c r="H36" i="39"/>
  <c r="F37" i="39"/>
  <c r="G36" i="39"/>
  <c r="H31" i="39"/>
  <c r="F32" i="39"/>
  <c r="G31" i="39"/>
  <c r="H26" i="39"/>
  <c r="F27" i="39"/>
  <c r="G26" i="39"/>
  <c r="H14" i="39"/>
  <c r="H15" i="39"/>
  <c r="H16" i="39"/>
  <c r="H18" i="39"/>
  <c r="H19" i="39"/>
  <c r="H20" i="39"/>
  <c r="G20" i="39"/>
  <c r="G19" i="39"/>
  <c r="G18" i="39"/>
  <c r="G16" i="39"/>
  <c r="G15" i="39"/>
  <c r="G14" i="39"/>
  <c r="H174" i="38"/>
  <c r="H175" i="38"/>
  <c r="H176" i="38"/>
  <c r="H177" i="38"/>
  <c r="F178" i="38"/>
  <c r="G177" i="38"/>
  <c r="G176" i="38"/>
  <c r="G175" i="38"/>
  <c r="G174" i="38"/>
  <c r="H167" i="38"/>
  <c r="H168" i="38"/>
  <c r="H169" i="38"/>
  <c r="G169" i="38"/>
  <c r="G168" i="38"/>
  <c r="G167" i="38"/>
  <c r="H159" i="38"/>
  <c r="H160" i="38"/>
  <c r="H161" i="38"/>
  <c r="H162" i="38"/>
  <c r="F163" i="38"/>
  <c r="G162" i="38"/>
  <c r="G161" i="38"/>
  <c r="G160" i="38"/>
  <c r="G159" i="38"/>
  <c r="H150" i="38"/>
  <c r="H151" i="38"/>
  <c r="H152" i="38"/>
  <c r="H153" i="38"/>
  <c r="H154" i="38"/>
  <c r="G154" i="38"/>
  <c r="G153" i="38"/>
  <c r="G152" i="38"/>
  <c r="G151" i="38"/>
  <c r="G150" i="38"/>
  <c r="H145" i="38"/>
  <c r="F146" i="38"/>
  <c r="G145" i="38"/>
  <c r="H138" i="38"/>
  <c r="H139" i="38"/>
  <c r="H140" i="38"/>
  <c r="F141" i="38"/>
  <c r="G140" i="38"/>
  <c r="G139" i="38"/>
  <c r="G138" i="38"/>
  <c r="H131" i="38"/>
  <c r="H132" i="38"/>
  <c r="H133" i="38"/>
  <c r="F134" i="38"/>
  <c r="G133" i="38"/>
  <c r="G132" i="38"/>
  <c r="G131" i="38"/>
  <c r="H126" i="38"/>
  <c r="F127" i="38"/>
  <c r="G126" i="38"/>
  <c r="H120" i="38"/>
  <c r="H121" i="38"/>
  <c r="F122" i="38"/>
  <c r="G121" i="38"/>
  <c r="G120" i="38"/>
  <c r="B4" i="38"/>
  <c r="B111" i="38"/>
  <c r="B3" i="38"/>
  <c r="B110" i="38"/>
  <c r="B2" i="38"/>
  <c r="B109" i="38"/>
  <c r="H103" i="38"/>
  <c r="H104" i="38"/>
  <c r="H105" i="38"/>
  <c r="F106" i="38"/>
  <c r="G105" i="38"/>
  <c r="G104" i="38"/>
  <c r="G103" i="38"/>
  <c r="H95" i="38"/>
  <c r="H96" i="38"/>
  <c r="H97" i="38"/>
  <c r="H98" i="38"/>
  <c r="F99" i="38"/>
  <c r="G98" i="38"/>
  <c r="G97" i="38"/>
  <c r="G96" i="38"/>
  <c r="G95" i="38"/>
  <c r="H87" i="38"/>
  <c r="H88" i="38"/>
  <c r="H89" i="38"/>
  <c r="H90" i="38"/>
  <c r="F91" i="38"/>
  <c r="G90" i="38"/>
  <c r="G89" i="38"/>
  <c r="G88" i="38"/>
  <c r="G87" i="38"/>
  <c r="H79" i="38"/>
  <c r="H80" i="38"/>
  <c r="H81" i="38"/>
  <c r="H82" i="38"/>
  <c r="F83" i="38"/>
  <c r="G82" i="38"/>
  <c r="G81" i="38"/>
  <c r="G80" i="38"/>
  <c r="G79" i="38"/>
  <c r="H74" i="38"/>
  <c r="F75" i="38"/>
  <c r="G74" i="38"/>
  <c r="H69" i="38"/>
  <c r="F70" i="38"/>
  <c r="G69" i="38"/>
  <c r="H61" i="38"/>
  <c r="H62" i="38"/>
  <c r="H63" i="38"/>
  <c r="H64" i="38"/>
  <c r="F65" i="38"/>
  <c r="G64" i="38"/>
  <c r="G63" i="38"/>
  <c r="G62" i="38"/>
  <c r="G61" i="38"/>
  <c r="H54" i="38"/>
  <c r="H55" i="38"/>
  <c r="H56" i="38"/>
  <c r="F57" i="38"/>
  <c r="G56" i="38"/>
  <c r="G55" i="38"/>
  <c r="G54" i="38"/>
  <c r="H46" i="38"/>
  <c r="H47" i="38"/>
  <c r="H48" i="38"/>
  <c r="H49" i="38"/>
  <c r="F50" i="38"/>
  <c r="G49" i="38"/>
  <c r="G48" i="38"/>
  <c r="G47" i="38"/>
  <c r="G46" i="38"/>
  <c r="H41" i="38"/>
  <c r="F42" i="38"/>
  <c r="G41" i="38"/>
  <c r="H36" i="38"/>
  <c r="F37" i="38"/>
  <c r="G36" i="38"/>
  <c r="H31" i="38"/>
  <c r="F32" i="38"/>
  <c r="G31" i="38"/>
  <c r="H26" i="38"/>
  <c r="F27" i="38"/>
  <c r="G26" i="38"/>
  <c r="H13" i="38"/>
  <c r="H14" i="38"/>
  <c r="H15" i="38"/>
  <c r="H16" i="38"/>
  <c r="H17" i="38"/>
  <c r="H18" i="38"/>
  <c r="H19" i="38"/>
  <c r="H20" i="38"/>
  <c r="H21" i="38"/>
  <c r="G21" i="38"/>
  <c r="G20" i="38"/>
  <c r="G19" i="38"/>
  <c r="G18" i="38"/>
  <c r="G17" i="38"/>
  <c r="G16" i="38"/>
  <c r="G15" i="38"/>
  <c r="G14" i="38"/>
  <c r="G13" i="38"/>
  <c r="H174" i="37"/>
  <c r="H175" i="37"/>
  <c r="H176" i="37"/>
  <c r="H177" i="37"/>
  <c r="F178" i="37"/>
  <c r="G177" i="37"/>
  <c r="G176" i="37"/>
  <c r="G175" i="37"/>
  <c r="G174" i="37"/>
  <c r="H167" i="37"/>
  <c r="H168" i="37"/>
  <c r="H169" i="37"/>
  <c r="F170" i="37"/>
  <c r="G169" i="37"/>
  <c r="G168" i="37"/>
  <c r="G167" i="37"/>
  <c r="H159" i="37"/>
  <c r="H160" i="37"/>
  <c r="H161" i="37"/>
  <c r="H162" i="37"/>
  <c r="F163" i="37"/>
  <c r="G162" i="37"/>
  <c r="G161" i="37"/>
  <c r="G160" i="37"/>
  <c r="G159" i="37"/>
  <c r="H150" i="37"/>
  <c r="H151" i="37"/>
  <c r="H152" i="37"/>
  <c r="H153" i="37"/>
  <c r="H154" i="37"/>
  <c r="G154" i="37"/>
  <c r="G153" i="37"/>
  <c r="G152" i="37"/>
  <c r="G151" i="37"/>
  <c r="G150" i="37"/>
  <c r="H145" i="37"/>
  <c r="F146" i="37"/>
  <c r="G145" i="37"/>
  <c r="H138" i="37"/>
  <c r="H139" i="37"/>
  <c r="H140" i="37"/>
  <c r="F141" i="37"/>
  <c r="G140" i="37"/>
  <c r="G139" i="37"/>
  <c r="G138" i="37"/>
  <c r="H131" i="37"/>
  <c r="H132" i="37"/>
  <c r="H133" i="37"/>
  <c r="F134" i="37"/>
  <c r="G133" i="37"/>
  <c r="G132" i="37"/>
  <c r="G131" i="37"/>
  <c r="H126" i="37"/>
  <c r="F127" i="37"/>
  <c r="G126" i="37"/>
  <c r="H120" i="37"/>
  <c r="H121" i="37"/>
  <c r="G121" i="37"/>
  <c r="G120" i="37"/>
  <c r="B4" i="37"/>
  <c r="B111" i="37"/>
  <c r="B3" i="37"/>
  <c r="B110" i="37"/>
  <c r="B2" i="37"/>
  <c r="B109" i="37"/>
  <c r="H103" i="37"/>
  <c r="H104" i="37"/>
  <c r="H105" i="37"/>
  <c r="F106" i="37"/>
  <c r="G105" i="37"/>
  <c r="G104" i="37"/>
  <c r="G103" i="37"/>
  <c r="H95" i="37"/>
  <c r="H96" i="37"/>
  <c r="H97" i="37"/>
  <c r="H98" i="37"/>
  <c r="F99" i="37"/>
  <c r="G98" i="37"/>
  <c r="G97" i="37"/>
  <c r="G96" i="37"/>
  <c r="G95" i="37"/>
  <c r="H87" i="37"/>
  <c r="H88" i="37"/>
  <c r="H89" i="37"/>
  <c r="H90" i="37"/>
  <c r="F91" i="37"/>
  <c r="G90" i="37"/>
  <c r="G89" i="37"/>
  <c r="G88" i="37"/>
  <c r="G87" i="37"/>
  <c r="H79" i="37"/>
  <c r="H80" i="37"/>
  <c r="H81" i="37"/>
  <c r="H82" i="37"/>
  <c r="F83" i="37"/>
  <c r="G82" i="37"/>
  <c r="G81" i="37"/>
  <c r="G80" i="37"/>
  <c r="G79" i="37"/>
  <c r="H74" i="37"/>
  <c r="F75" i="37"/>
  <c r="G74" i="37"/>
  <c r="H69" i="37"/>
  <c r="F70" i="37"/>
  <c r="G69" i="37"/>
  <c r="H61" i="37"/>
  <c r="H62" i="37"/>
  <c r="H63" i="37"/>
  <c r="H64" i="37"/>
  <c r="F65" i="37"/>
  <c r="G64" i="37"/>
  <c r="G63" i="37"/>
  <c r="G62" i="37"/>
  <c r="G61" i="37"/>
  <c r="H54" i="37"/>
  <c r="H55" i="37"/>
  <c r="H56" i="37"/>
  <c r="F57" i="37"/>
  <c r="G56" i="37"/>
  <c r="G55" i="37"/>
  <c r="G54" i="37"/>
  <c r="H46" i="37"/>
  <c r="H47" i="37"/>
  <c r="H48" i="37"/>
  <c r="H49" i="37"/>
  <c r="F50" i="37"/>
  <c r="G49" i="37"/>
  <c r="G48" i="37"/>
  <c r="G47" i="37"/>
  <c r="G46" i="37"/>
  <c r="H41" i="37"/>
  <c r="F42" i="37"/>
  <c r="G41" i="37"/>
  <c r="H36" i="37"/>
  <c r="F37" i="37"/>
  <c r="G36" i="37"/>
  <c r="H31" i="37"/>
  <c r="F32" i="37"/>
  <c r="G31" i="37"/>
  <c r="H26" i="37"/>
  <c r="F27" i="37"/>
  <c r="G26" i="37"/>
  <c r="H13" i="37"/>
  <c r="H14" i="37"/>
  <c r="H15" i="37"/>
  <c r="H16" i="37"/>
  <c r="H17" i="37"/>
  <c r="H18" i="37"/>
  <c r="H19" i="37"/>
  <c r="H20" i="37"/>
  <c r="H21" i="37"/>
  <c r="G21" i="37"/>
  <c r="G20" i="37"/>
  <c r="G19" i="37"/>
  <c r="G18" i="37"/>
  <c r="G17" i="37"/>
  <c r="G16" i="37"/>
  <c r="G15" i="37"/>
  <c r="G14" i="37"/>
  <c r="G13" i="37"/>
  <c r="H174" i="36"/>
  <c r="H175" i="36"/>
  <c r="H176" i="36"/>
  <c r="H177" i="36"/>
  <c r="G177" i="36"/>
  <c r="G176" i="36"/>
  <c r="G175" i="36"/>
  <c r="G174" i="36"/>
  <c r="H167" i="36"/>
  <c r="H168" i="36"/>
  <c r="H169" i="36"/>
  <c r="G169" i="36"/>
  <c r="G168" i="36"/>
  <c r="G167" i="36"/>
  <c r="H159" i="36"/>
  <c r="H160" i="36"/>
  <c r="H161" i="36"/>
  <c r="H162" i="36"/>
  <c r="F163" i="36"/>
  <c r="G162" i="36"/>
  <c r="G161" i="36"/>
  <c r="G160" i="36"/>
  <c r="G159" i="36"/>
  <c r="H150" i="36"/>
  <c r="H151" i="36"/>
  <c r="H152" i="36"/>
  <c r="H153" i="36"/>
  <c r="H154" i="36"/>
  <c r="F155" i="36"/>
  <c r="G154" i="36"/>
  <c r="G153" i="36"/>
  <c r="G152" i="36"/>
  <c r="G151" i="36"/>
  <c r="G150" i="36"/>
  <c r="H145" i="36"/>
  <c r="F146" i="36"/>
  <c r="G145" i="36"/>
  <c r="H138" i="36"/>
  <c r="H139" i="36"/>
  <c r="H140" i="36"/>
  <c r="F141" i="36"/>
  <c r="G140" i="36"/>
  <c r="G139" i="36"/>
  <c r="G138" i="36"/>
  <c r="H131" i="36"/>
  <c r="H132" i="36"/>
  <c r="H133" i="36"/>
  <c r="G133" i="36"/>
  <c r="G132" i="36"/>
  <c r="G131" i="36"/>
  <c r="H126" i="36"/>
  <c r="F127" i="36"/>
  <c r="G126" i="36"/>
  <c r="H120" i="36"/>
  <c r="H121" i="36"/>
  <c r="F122" i="36"/>
  <c r="G121" i="36"/>
  <c r="G120" i="36"/>
  <c r="B4" i="36"/>
  <c r="B111" i="36"/>
  <c r="B3" i="36"/>
  <c r="B110" i="36"/>
  <c r="B2" i="36"/>
  <c r="B109" i="36"/>
  <c r="H103" i="36"/>
  <c r="H104" i="36"/>
  <c r="H105" i="36"/>
  <c r="F106" i="36"/>
  <c r="G105" i="36"/>
  <c r="G104" i="36"/>
  <c r="G103" i="36"/>
  <c r="H95" i="36"/>
  <c r="H96" i="36"/>
  <c r="H97" i="36"/>
  <c r="H98" i="36"/>
  <c r="F99" i="36"/>
  <c r="G98" i="36"/>
  <c r="G97" i="36"/>
  <c r="G96" i="36"/>
  <c r="G95" i="36"/>
  <c r="H87" i="36"/>
  <c r="H88" i="36"/>
  <c r="H89" i="36"/>
  <c r="H90" i="36"/>
  <c r="G90" i="36"/>
  <c r="G89" i="36"/>
  <c r="G88" i="36"/>
  <c r="G87" i="36"/>
  <c r="H79" i="36"/>
  <c r="H80" i="36"/>
  <c r="H81" i="36"/>
  <c r="H82" i="36"/>
  <c r="F83" i="36"/>
  <c r="G82" i="36"/>
  <c r="G81" i="36"/>
  <c r="G80" i="36"/>
  <c r="G79" i="36"/>
  <c r="H74" i="36"/>
  <c r="F75" i="36"/>
  <c r="G74" i="36"/>
  <c r="H69" i="36"/>
  <c r="F70" i="36"/>
  <c r="G69" i="36"/>
  <c r="H61" i="36"/>
  <c r="H62" i="36"/>
  <c r="H63" i="36"/>
  <c r="H64" i="36"/>
  <c r="F65" i="36"/>
  <c r="G64" i="36"/>
  <c r="G63" i="36"/>
  <c r="G62" i="36"/>
  <c r="G61" i="36"/>
  <c r="H54" i="36"/>
  <c r="H55" i="36"/>
  <c r="H56" i="36"/>
  <c r="F57" i="36"/>
  <c r="G56" i="36"/>
  <c r="G55" i="36"/>
  <c r="G54" i="36"/>
  <c r="H46" i="36"/>
  <c r="H47" i="36"/>
  <c r="H48" i="36"/>
  <c r="H49" i="36"/>
  <c r="G49" i="36"/>
  <c r="G48" i="36"/>
  <c r="G47" i="36"/>
  <c r="G46" i="36"/>
  <c r="H41" i="36"/>
  <c r="F42" i="36"/>
  <c r="G41" i="36"/>
  <c r="H36" i="36"/>
  <c r="F37" i="36"/>
  <c r="G36" i="36"/>
  <c r="H31" i="36"/>
  <c r="F32" i="36"/>
  <c r="G31" i="36"/>
  <c r="H26" i="36"/>
  <c r="F27" i="36"/>
  <c r="G26" i="36"/>
  <c r="H13" i="36"/>
  <c r="H14" i="36"/>
  <c r="H15" i="36"/>
  <c r="H16" i="36"/>
  <c r="H17" i="36"/>
  <c r="H18" i="36"/>
  <c r="H19" i="36"/>
  <c r="H20" i="36"/>
  <c r="H21" i="36"/>
  <c r="G21" i="36"/>
  <c r="G20" i="36"/>
  <c r="G19" i="36"/>
  <c r="G18" i="36"/>
  <c r="G17" i="36"/>
  <c r="G16" i="36"/>
  <c r="G15" i="36"/>
  <c r="G14" i="36"/>
  <c r="G13" i="36"/>
  <c r="H174" i="35"/>
  <c r="H175" i="35"/>
  <c r="H176" i="35"/>
  <c r="H177" i="35"/>
  <c r="F178" i="35"/>
  <c r="G177" i="35"/>
  <c r="G176" i="35"/>
  <c r="G175" i="35"/>
  <c r="G174" i="35"/>
  <c r="H167" i="35"/>
  <c r="H168" i="35"/>
  <c r="H169" i="35"/>
  <c r="G169" i="35"/>
  <c r="G168" i="35"/>
  <c r="G167" i="35"/>
  <c r="H159" i="35"/>
  <c r="H160" i="35"/>
  <c r="H161" i="35"/>
  <c r="H162" i="35"/>
  <c r="G162" i="35"/>
  <c r="G161" i="35"/>
  <c r="G160" i="35"/>
  <c r="G159" i="35"/>
  <c r="H150" i="35"/>
  <c r="H151" i="35"/>
  <c r="H152" i="35"/>
  <c r="H153" i="35"/>
  <c r="H154" i="35"/>
  <c r="F155" i="35"/>
  <c r="G154" i="35"/>
  <c r="G153" i="35"/>
  <c r="G152" i="35"/>
  <c r="G151" i="35"/>
  <c r="G150" i="35"/>
  <c r="H145" i="35"/>
  <c r="F146" i="35"/>
  <c r="G145" i="35"/>
  <c r="H138" i="35"/>
  <c r="H139" i="35"/>
  <c r="H140" i="35"/>
  <c r="F141" i="35"/>
  <c r="G140" i="35"/>
  <c r="G139" i="35"/>
  <c r="G138" i="35"/>
  <c r="H131" i="35"/>
  <c r="H132" i="35"/>
  <c r="H133" i="35"/>
  <c r="F134" i="35"/>
  <c r="G133" i="35"/>
  <c r="G132" i="35"/>
  <c r="G131" i="35"/>
  <c r="H126" i="35"/>
  <c r="F127" i="35"/>
  <c r="G126" i="35"/>
  <c r="H120" i="35"/>
  <c r="H121" i="35"/>
  <c r="F122" i="35"/>
  <c r="G121" i="35"/>
  <c r="G120" i="35"/>
  <c r="B4" i="35"/>
  <c r="B111" i="35"/>
  <c r="B3" i="35"/>
  <c r="B110" i="35"/>
  <c r="B2" i="35"/>
  <c r="B109" i="35"/>
  <c r="H103" i="35"/>
  <c r="H104" i="35"/>
  <c r="H105" i="35"/>
  <c r="F106" i="35"/>
  <c r="G105" i="35"/>
  <c r="G104" i="35"/>
  <c r="G103" i="35"/>
  <c r="H95" i="35"/>
  <c r="H96" i="35"/>
  <c r="H97" i="35"/>
  <c r="H98" i="35"/>
  <c r="F99" i="35"/>
  <c r="G98" i="35"/>
  <c r="G97" i="35"/>
  <c r="G96" i="35"/>
  <c r="G95" i="35"/>
  <c r="H87" i="35"/>
  <c r="H88" i="35"/>
  <c r="H89" i="35"/>
  <c r="H90" i="35"/>
  <c r="F91" i="35"/>
  <c r="G90" i="35"/>
  <c r="G89" i="35"/>
  <c r="G88" i="35"/>
  <c r="G87" i="35"/>
  <c r="H79" i="35"/>
  <c r="H80" i="35"/>
  <c r="H81" i="35"/>
  <c r="H82" i="35"/>
  <c r="F83" i="35"/>
  <c r="G82" i="35"/>
  <c r="G81" i="35"/>
  <c r="G80" i="35"/>
  <c r="G79" i="35"/>
  <c r="H74" i="35"/>
  <c r="F75" i="35"/>
  <c r="G74" i="35"/>
  <c r="H69" i="35"/>
  <c r="F70" i="35"/>
  <c r="G69" i="35"/>
  <c r="H61" i="35"/>
  <c r="H62" i="35"/>
  <c r="H63" i="35"/>
  <c r="H64" i="35"/>
  <c r="F65" i="35"/>
  <c r="G64" i="35"/>
  <c r="G63" i="35"/>
  <c r="G62" i="35"/>
  <c r="G61" i="35"/>
  <c r="H54" i="35"/>
  <c r="H55" i="35"/>
  <c r="H56" i="35"/>
  <c r="F57" i="35"/>
  <c r="G56" i="35"/>
  <c r="G55" i="35"/>
  <c r="G54" i="35"/>
  <c r="H46" i="35"/>
  <c r="H47" i="35"/>
  <c r="H48" i="35"/>
  <c r="H49" i="35"/>
  <c r="F50" i="35"/>
  <c r="G49" i="35"/>
  <c r="G48" i="35"/>
  <c r="G47" i="35"/>
  <c r="G46" i="35"/>
  <c r="H41" i="35"/>
  <c r="F42" i="35"/>
  <c r="G41" i="35"/>
  <c r="H36" i="35"/>
  <c r="F37" i="35"/>
  <c r="G36" i="35"/>
  <c r="H31" i="35"/>
  <c r="F32" i="35"/>
  <c r="G31" i="35"/>
  <c r="H26" i="35"/>
  <c r="F27" i="35"/>
  <c r="G26" i="35"/>
  <c r="H13" i="35"/>
  <c r="H14" i="35"/>
  <c r="H15" i="35"/>
  <c r="H16" i="35"/>
  <c r="H17" i="35"/>
  <c r="H18" i="35"/>
  <c r="H19" i="35"/>
  <c r="H20" i="35"/>
  <c r="H21" i="35"/>
  <c r="G21" i="35"/>
  <c r="G20" i="35"/>
  <c r="G19" i="35"/>
  <c r="G18" i="35"/>
  <c r="G17" i="35"/>
  <c r="G16" i="35"/>
  <c r="G15" i="35"/>
  <c r="G14" i="35"/>
  <c r="G13" i="35"/>
  <c r="H174" i="34"/>
  <c r="H175" i="34"/>
  <c r="H176" i="34"/>
  <c r="H177" i="34"/>
  <c r="F178" i="34"/>
  <c r="G177" i="34"/>
  <c r="G176" i="34"/>
  <c r="G175" i="34"/>
  <c r="G174" i="34"/>
  <c r="H167" i="34"/>
  <c r="H168" i="34"/>
  <c r="H169" i="34"/>
  <c r="F170" i="34"/>
  <c r="G169" i="34"/>
  <c r="G168" i="34"/>
  <c r="G167" i="34"/>
  <c r="H159" i="34"/>
  <c r="H160" i="34"/>
  <c r="H161" i="34"/>
  <c r="H162" i="34"/>
  <c r="F163" i="34"/>
  <c r="G162" i="34"/>
  <c r="G161" i="34"/>
  <c r="G160" i="34"/>
  <c r="G159" i="34"/>
  <c r="H150" i="34"/>
  <c r="H151" i="34"/>
  <c r="H152" i="34"/>
  <c r="H153" i="34"/>
  <c r="H154" i="34"/>
  <c r="G154" i="34"/>
  <c r="G153" i="34"/>
  <c r="G152" i="34"/>
  <c r="G151" i="34"/>
  <c r="G150" i="34"/>
  <c r="H145" i="34"/>
  <c r="F146" i="34"/>
  <c r="G145" i="34"/>
  <c r="H138" i="34"/>
  <c r="H139" i="34"/>
  <c r="H140" i="34"/>
  <c r="F141" i="34"/>
  <c r="G140" i="34"/>
  <c r="G139" i="34"/>
  <c r="G138" i="34"/>
  <c r="H131" i="34"/>
  <c r="H132" i="34"/>
  <c r="H133" i="34"/>
  <c r="F134" i="34"/>
  <c r="G133" i="34"/>
  <c r="G132" i="34"/>
  <c r="G131" i="34"/>
  <c r="H126" i="34"/>
  <c r="F127" i="34"/>
  <c r="G126" i="34"/>
  <c r="H120" i="34"/>
  <c r="H121" i="34"/>
  <c r="G121" i="34"/>
  <c r="G120" i="34"/>
  <c r="S4" i="12"/>
  <c r="B7" i="34"/>
  <c r="B114" i="34"/>
  <c r="B4" i="34"/>
  <c r="B111" i="34"/>
  <c r="B3" i="34"/>
  <c r="B110" i="34"/>
  <c r="B2" i="34"/>
  <c r="B109" i="34"/>
  <c r="H103" i="34"/>
  <c r="H104" i="34"/>
  <c r="H105" i="34"/>
  <c r="F106" i="34"/>
  <c r="G105" i="34"/>
  <c r="G104" i="34"/>
  <c r="G103" i="34"/>
  <c r="H95" i="34"/>
  <c r="H96" i="34"/>
  <c r="H97" i="34"/>
  <c r="H98" i="34"/>
  <c r="F99" i="34"/>
  <c r="G98" i="34"/>
  <c r="G97" i="34"/>
  <c r="G96" i="34"/>
  <c r="G95" i="34"/>
  <c r="H87" i="34"/>
  <c r="H88" i="34"/>
  <c r="H89" i="34"/>
  <c r="H90" i="34"/>
  <c r="F91" i="34"/>
  <c r="G90" i="34"/>
  <c r="G89" i="34"/>
  <c r="G88" i="34"/>
  <c r="G87" i="34"/>
  <c r="H79" i="34"/>
  <c r="H80" i="34"/>
  <c r="H81" i="34"/>
  <c r="H82" i="34"/>
  <c r="F83" i="34"/>
  <c r="G82" i="34"/>
  <c r="G81" i="34"/>
  <c r="G80" i="34"/>
  <c r="G79" i="34"/>
  <c r="H74" i="34"/>
  <c r="F75" i="34"/>
  <c r="G74" i="34"/>
  <c r="H69" i="34"/>
  <c r="F70" i="34"/>
  <c r="G69" i="34"/>
  <c r="H61" i="34"/>
  <c r="H62" i="34"/>
  <c r="H63" i="34"/>
  <c r="H64" i="34"/>
  <c r="F65" i="34"/>
  <c r="G64" i="34"/>
  <c r="G63" i="34"/>
  <c r="G62" i="34"/>
  <c r="G61" i="34"/>
  <c r="H54" i="34"/>
  <c r="H55" i="34"/>
  <c r="H56" i="34"/>
  <c r="F57" i="34"/>
  <c r="G56" i="34"/>
  <c r="G55" i="34"/>
  <c r="G54" i="34"/>
  <c r="H46" i="34"/>
  <c r="H47" i="34"/>
  <c r="H48" i="34"/>
  <c r="H49" i="34"/>
  <c r="F50" i="34"/>
  <c r="G49" i="34"/>
  <c r="G48" i="34"/>
  <c r="G47" i="34"/>
  <c r="G46" i="34"/>
  <c r="H41" i="34"/>
  <c r="F42" i="34"/>
  <c r="G41" i="34"/>
  <c r="H36" i="34"/>
  <c r="F37" i="34"/>
  <c r="G36" i="34"/>
  <c r="H31" i="34"/>
  <c r="F32" i="34"/>
  <c r="G31" i="34"/>
  <c r="H26" i="34"/>
  <c r="F27" i="34"/>
  <c r="G26" i="34"/>
  <c r="H13" i="34"/>
  <c r="H14" i="34"/>
  <c r="H15" i="34"/>
  <c r="H16" i="34"/>
  <c r="H17" i="34"/>
  <c r="H18" i="34"/>
  <c r="H19" i="34"/>
  <c r="H20" i="34"/>
  <c r="H21" i="34"/>
  <c r="F22" i="34"/>
  <c r="G21" i="34"/>
  <c r="G20" i="34"/>
  <c r="G19" i="34"/>
  <c r="G18" i="34"/>
  <c r="G17" i="34"/>
  <c r="G16" i="34"/>
  <c r="G15" i="34"/>
  <c r="G14" i="34"/>
  <c r="G13" i="34"/>
  <c r="H174" i="33"/>
  <c r="H175" i="33"/>
  <c r="H176" i="33"/>
  <c r="H177" i="33"/>
  <c r="F178" i="33"/>
  <c r="G177" i="33"/>
  <c r="G176" i="33"/>
  <c r="G175" i="33"/>
  <c r="G174" i="33"/>
  <c r="H167" i="33"/>
  <c r="H168" i="33"/>
  <c r="H169" i="33"/>
  <c r="F170" i="33"/>
  <c r="G169" i="33"/>
  <c r="G168" i="33"/>
  <c r="G167" i="33"/>
  <c r="H159" i="33"/>
  <c r="H160" i="33"/>
  <c r="H161" i="33"/>
  <c r="H162" i="33"/>
  <c r="F163" i="33"/>
  <c r="G162" i="33"/>
  <c r="G161" i="33"/>
  <c r="G160" i="33"/>
  <c r="G159" i="33"/>
  <c r="H150" i="33"/>
  <c r="H151" i="33"/>
  <c r="H152" i="33"/>
  <c r="H153" i="33"/>
  <c r="H154" i="33"/>
  <c r="G154" i="33"/>
  <c r="G153" i="33"/>
  <c r="G152" i="33"/>
  <c r="G151" i="33"/>
  <c r="G150" i="33"/>
  <c r="H145" i="33"/>
  <c r="F146" i="33"/>
  <c r="G145" i="33"/>
  <c r="H138" i="33"/>
  <c r="H139" i="33"/>
  <c r="H140" i="33"/>
  <c r="G140" i="33"/>
  <c r="G139" i="33"/>
  <c r="G138" i="33"/>
  <c r="H131" i="33"/>
  <c r="H132" i="33"/>
  <c r="H133" i="33"/>
  <c r="F134" i="33"/>
  <c r="G133" i="33"/>
  <c r="G132" i="33"/>
  <c r="G131" i="33"/>
  <c r="H126" i="33"/>
  <c r="F127" i="33"/>
  <c r="G126" i="33"/>
  <c r="H120" i="33"/>
  <c r="H121" i="33"/>
  <c r="F122" i="33"/>
  <c r="G121" i="33"/>
  <c r="G120" i="33"/>
  <c r="B4" i="33"/>
  <c r="B111" i="33"/>
  <c r="B3" i="33"/>
  <c r="B110" i="33"/>
  <c r="B2" i="33"/>
  <c r="B109" i="33"/>
  <c r="H103" i="33"/>
  <c r="H104" i="33"/>
  <c r="H105" i="33"/>
  <c r="F106" i="33"/>
  <c r="G105" i="33"/>
  <c r="G104" i="33"/>
  <c r="G103" i="33"/>
  <c r="H95" i="33"/>
  <c r="H96" i="33"/>
  <c r="H97" i="33"/>
  <c r="H98" i="33"/>
  <c r="F99" i="33"/>
  <c r="G98" i="33"/>
  <c r="G97" i="33"/>
  <c r="G96" i="33"/>
  <c r="G95" i="33"/>
  <c r="H87" i="33"/>
  <c r="H88" i="33"/>
  <c r="H89" i="33"/>
  <c r="H90" i="33"/>
  <c r="F91" i="33"/>
  <c r="G90" i="33"/>
  <c r="G89" i="33"/>
  <c r="G88" i="33"/>
  <c r="G87" i="33"/>
  <c r="H79" i="33"/>
  <c r="H80" i="33"/>
  <c r="H81" i="33"/>
  <c r="H82" i="33"/>
  <c r="G82" i="33"/>
  <c r="G81" i="33"/>
  <c r="G80" i="33"/>
  <c r="G79" i="33"/>
  <c r="H74" i="33"/>
  <c r="F75" i="33"/>
  <c r="G74" i="33"/>
  <c r="H69" i="33"/>
  <c r="F70" i="33"/>
  <c r="G69" i="33"/>
  <c r="H61" i="33"/>
  <c r="H62" i="33"/>
  <c r="H63" i="33"/>
  <c r="H64" i="33"/>
  <c r="G64" i="33"/>
  <c r="G63" i="33"/>
  <c r="G62" i="33"/>
  <c r="G61" i="33"/>
  <c r="H54" i="33"/>
  <c r="H55" i="33"/>
  <c r="H56" i="33"/>
  <c r="F57" i="33"/>
  <c r="G56" i="33"/>
  <c r="G55" i="33"/>
  <c r="G54" i="33"/>
  <c r="H46" i="33"/>
  <c r="H47" i="33"/>
  <c r="H48" i="33"/>
  <c r="H49" i="33"/>
  <c r="F50" i="33"/>
  <c r="G49" i="33"/>
  <c r="G48" i="33"/>
  <c r="G47" i="33"/>
  <c r="G46" i="33"/>
  <c r="H41" i="33"/>
  <c r="F42" i="33"/>
  <c r="G41" i="33"/>
  <c r="H36" i="33"/>
  <c r="F37" i="33"/>
  <c r="G36" i="33"/>
  <c r="H31" i="33"/>
  <c r="F32" i="33"/>
  <c r="G31" i="33"/>
  <c r="H26" i="33"/>
  <c r="F27" i="33"/>
  <c r="G26" i="33"/>
  <c r="H13" i="33"/>
  <c r="H14" i="33"/>
  <c r="H15" i="33"/>
  <c r="H16" i="33"/>
  <c r="H17" i="33"/>
  <c r="H18" i="33"/>
  <c r="H19" i="33"/>
  <c r="H20" i="33"/>
  <c r="H21" i="33"/>
  <c r="F22" i="33"/>
  <c r="G21" i="33"/>
  <c r="G20" i="33"/>
  <c r="G19" i="33"/>
  <c r="G18" i="33"/>
  <c r="G17" i="33"/>
  <c r="G16" i="33"/>
  <c r="G15" i="33"/>
  <c r="G14" i="33"/>
  <c r="G13" i="33"/>
  <c r="H174" i="32"/>
  <c r="H175" i="32"/>
  <c r="H176" i="32"/>
  <c r="H177" i="32"/>
  <c r="F178" i="32"/>
  <c r="G177" i="32"/>
  <c r="G176" i="32"/>
  <c r="G175" i="32"/>
  <c r="G174" i="32"/>
  <c r="H167" i="32"/>
  <c r="H168" i="32"/>
  <c r="H169" i="32"/>
  <c r="F170" i="32"/>
  <c r="G169" i="32"/>
  <c r="G168" i="32"/>
  <c r="G167" i="32"/>
  <c r="H159" i="32"/>
  <c r="H160" i="32"/>
  <c r="H161" i="32"/>
  <c r="H162" i="32"/>
  <c r="G162" i="32"/>
  <c r="G161" i="32"/>
  <c r="G160" i="32"/>
  <c r="G159" i="32"/>
  <c r="H150" i="32"/>
  <c r="H151" i="32"/>
  <c r="H152" i="32"/>
  <c r="H153" i="32"/>
  <c r="H154" i="32"/>
  <c r="F155" i="32"/>
  <c r="G154" i="32"/>
  <c r="G153" i="32"/>
  <c r="G152" i="32"/>
  <c r="G151" i="32"/>
  <c r="G150" i="32"/>
  <c r="H145" i="32"/>
  <c r="F146" i="32"/>
  <c r="G145" i="32"/>
  <c r="H138" i="32"/>
  <c r="H139" i="32"/>
  <c r="H140" i="32"/>
  <c r="F141" i="32"/>
  <c r="G140" i="32"/>
  <c r="G139" i="32"/>
  <c r="G138" i="32"/>
  <c r="H131" i="32"/>
  <c r="H132" i="32"/>
  <c r="H133" i="32"/>
  <c r="F134" i="32"/>
  <c r="G133" i="32"/>
  <c r="G132" i="32"/>
  <c r="G131" i="32"/>
  <c r="H126" i="32"/>
  <c r="F127" i="32"/>
  <c r="G126" i="32"/>
  <c r="H120" i="32"/>
  <c r="H121" i="32"/>
  <c r="F122" i="32"/>
  <c r="G121" i="32"/>
  <c r="G120" i="32"/>
  <c r="B4" i="32"/>
  <c r="B111" i="32"/>
  <c r="B3" i="32"/>
  <c r="B110" i="32"/>
  <c r="B2" i="32"/>
  <c r="B109" i="32"/>
  <c r="H103" i="32"/>
  <c r="H104" i="32"/>
  <c r="H105" i="32"/>
  <c r="G105" i="32"/>
  <c r="G104" i="32"/>
  <c r="G103" i="32"/>
  <c r="H95" i="32"/>
  <c r="H96" i="32"/>
  <c r="H97" i="32"/>
  <c r="H98" i="32"/>
  <c r="G98" i="32"/>
  <c r="G97" i="32"/>
  <c r="G96" i="32"/>
  <c r="G95" i="32"/>
  <c r="H87" i="32"/>
  <c r="H88" i="32"/>
  <c r="H89" i="32"/>
  <c r="H90" i="32"/>
  <c r="F91" i="32"/>
  <c r="G90" i="32"/>
  <c r="G89" i="32"/>
  <c r="G88" i="32"/>
  <c r="G87" i="32"/>
  <c r="H79" i="32"/>
  <c r="H80" i="32"/>
  <c r="H81" i="32"/>
  <c r="H82" i="32"/>
  <c r="F83" i="32"/>
  <c r="G82" i="32"/>
  <c r="G81" i="32"/>
  <c r="G80" i="32"/>
  <c r="G79" i="32"/>
  <c r="H74" i="32"/>
  <c r="F75" i="32"/>
  <c r="G74" i="32"/>
  <c r="H69" i="32"/>
  <c r="F70" i="32"/>
  <c r="G69" i="32"/>
  <c r="H61" i="32"/>
  <c r="H62" i="32"/>
  <c r="H63" i="32"/>
  <c r="H64" i="32"/>
  <c r="G64" i="32"/>
  <c r="G63" i="32"/>
  <c r="G62" i="32"/>
  <c r="G61" i="32"/>
  <c r="H54" i="32"/>
  <c r="H55" i="32"/>
  <c r="H56" i="32"/>
  <c r="G56" i="32"/>
  <c r="G55" i="32"/>
  <c r="G54" i="32"/>
  <c r="H46" i="32"/>
  <c r="H47" i="32"/>
  <c r="H48" i="32"/>
  <c r="H49" i="32"/>
  <c r="F50" i="32"/>
  <c r="G49" i="32"/>
  <c r="G48" i="32"/>
  <c r="G47" i="32"/>
  <c r="G46" i="32"/>
  <c r="H41" i="32"/>
  <c r="F42" i="32"/>
  <c r="G41" i="32"/>
  <c r="H36" i="32"/>
  <c r="F37" i="32"/>
  <c r="G36" i="32"/>
  <c r="H31" i="32"/>
  <c r="F32" i="32"/>
  <c r="G31" i="32"/>
  <c r="H26" i="32"/>
  <c r="F27" i="32"/>
  <c r="G26" i="32"/>
  <c r="H13" i="32"/>
  <c r="H14" i="32"/>
  <c r="H15" i="32"/>
  <c r="H16" i="32"/>
  <c r="H17" i="32"/>
  <c r="H18" i="32"/>
  <c r="H19" i="32"/>
  <c r="H20" i="32"/>
  <c r="H21" i="32"/>
  <c r="F22" i="32"/>
  <c r="G21" i="32"/>
  <c r="G20" i="32"/>
  <c r="G19" i="32"/>
  <c r="G18" i="32"/>
  <c r="G17" i="32"/>
  <c r="G16" i="32"/>
  <c r="G15" i="32"/>
  <c r="G14" i="32"/>
  <c r="G13" i="32"/>
  <c r="H174" i="31"/>
  <c r="H175" i="31"/>
  <c r="H176" i="31"/>
  <c r="H177" i="31"/>
  <c r="G177" i="31"/>
  <c r="G176" i="31"/>
  <c r="G175" i="31"/>
  <c r="G174" i="31"/>
  <c r="H167" i="31"/>
  <c r="H168" i="31"/>
  <c r="H169" i="31"/>
  <c r="F170" i="31"/>
  <c r="G169" i="31"/>
  <c r="G168" i="31"/>
  <c r="G167" i="31"/>
  <c r="H159" i="31"/>
  <c r="H160" i="31"/>
  <c r="H161" i="31"/>
  <c r="H162" i="31"/>
  <c r="F163" i="31"/>
  <c r="G162" i="31"/>
  <c r="G161" i="31"/>
  <c r="G160" i="31"/>
  <c r="G159" i="31"/>
  <c r="H150" i="31"/>
  <c r="H151" i="31"/>
  <c r="H152" i="31"/>
  <c r="H153" i="31"/>
  <c r="H154" i="31"/>
  <c r="F155" i="31"/>
  <c r="G154" i="31"/>
  <c r="G153" i="31"/>
  <c r="G152" i="31"/>
  <c r="G151" i="31"/>
  <c r="G150" i="31"/>
  <c r="H145" i="31"/>
  <c r="F146" i="31"/>
  <c r="G145" i="31"/>
  <c r="H138" i="31"/>
  <c r="H139" i="31"/>
  <c r="H140" i="31"/>
  <c r="F141" i="31"/>
  <c r="G140" i="31"/>
  <c r="G139" i="31"/>
  <c r="G138" i="31"/>
  <c r="H131" i="31"/>
  <c r="H132" i="31"/>
  <c r="H133" i="31"/>
  <c r="F134" i="31"/>
  <c r="G133" i="31"/>
  <c r="G132" i="31"/>
  <c r="G131" i="31"/>
  <c r="H126" i="31"/>
  <c r="F127" i="31"/>
  <c r="G126" i="31"/>
  <c r="H120" i="31"/>
  <c r="H121" i="31"/>
  <c r="F122" i="31"/>
  <c r="G121" i="31"/>
  <c r="G120" i="31"/>
  <c r="F22" i="10"/>
  <c r="P3" i="12"/>
  <c r="B6" i="31"/>
  <c r="B113" i="31"/>
  <c r="B4" i="31"/>
  <c r="B111" i="31"/>
  <c r="B3" i="31"/>
  <c r="B110" i="31"/>
  <c r="B2" i="31"/>
  <c r="B109" i="31"/>
  <c r="H103" i="31"/>
  <c r="H104" i="31"/>
  <c r="H105" i="31"/>
  <c r="G105" i="31"/>
  <c r="G104" i="31"/>
  <c r="G103" i="31"/>
  <c r="H95" i="31"/>
  <c r="H96" i="31"/>
  <c r="H97" i="31"/>
  <c r="H98" i="31"/>
  <c r="G98" i="31"/>
  <c r="G97" i="31"/>
  <c r="G96" i="31"/>
  <c r="G95" i="31"/>
  <c r="H87" i="31"/>
  <c r="H88" i="31"/>
  <c r="H89" i="31"/>
  <c r="H90" i="31"/>
  <c r="F91" i="31"/>
  <c r="G90" i="31"/>
  <c r="G89" i="31"/>
  <c r="G88" i="31"/>
  <c r="G87" i="31"/>
  <c r="H79" i="31"/>
  <c r="H80" i="31"/>
  <c r="H81" i="31"/>
  <c r="H82" i="31"/>
  <c r="F83" i="31"/>
  <c r="G82" i="31"/>
  <c r="G81" i="31"/>
  <c r="G80" i="31"/>
  <c r="G79" i="31"/>
  <c r="H74" i="31"/>
  <c r="F75" i="31"/>
  <c r="G74" i="31"/>
  <c r="H69" i="31"/>
  <c r="F70" i="31"/>
  <c r="G69" i="31"/>
  <c r="H61" i="31"/>
  <c r="H62" i="31"/>
  <c r="H63" i="31"/>
  <c r="H64" i="31"/>
  <c r="F65" i="31"/>
  <c r="G64" i="31"/>
  <c r="G63" i="31"/>
  <c r="G62" i="31"/>
  <c r="G61" i="31"/>
  <c r="H54" i="31"/>
  <c r="H55" i="31"/>
  <c r="H56" i="31"/>
  <c r="F57" i="31"/>
  <c r="G56" i="31"/>
  <c r="G55" i="31"/>
  <c r="G54" i="31"/>
  <c r="H46" i="31"/>
  <c r="H47" i="31"/>
  <c r="H48" i="31"/>
  <c r="H49" i="31"/>
  <c r="F50" i="31"/>
  <c r="G49" i="31"/>
  <c r="G48" i="31"/>
  <c r="G47" i="31"/>
  <c r="G46" i="31"/>
  <c r="H41" i="31"/>
  <c r="F42" i="31"/>
  <c r="G41" i="31"/>
  <c r="H36" i="31"/>
  <c r="F37" i="31"/>
  <c r="G36" i="31"/>
  <c r="H31" i="31"/>
  <c r="F32" i="31"/>
  <c r="G31" i="31"/>
  <c r="H26" i="31"/>
  <c r="F27" i="31"/>
  <c r="G26" i="31"/>
  <c r="H13" i="31"/>
  <c r="H14" i="31"/>
  <c r="H15" i="31"/>
  <c r="H16" i="31"/>
  <c r="H17" i="31"/>
  <c r="H18" i="31"/>
  <c r="H19" i="31"/>
  <c r="H20" i="31"/>
  <c r="H21" i="31"/>
  <c r="G21" i="31"/>
  <c r="G20" i="31"/>
  <c r="G19" i="31"/>
  <c r="G18" i="31"/>
  <c r="G17" i="31"/>
  <c r="G16" i="31"/>
  <c r="G15" i="31"/>
  <c r="G14" i="31"/>
  <c r="G13" i="31"/>
  <c r="H174" i="30"/>
  <c r="H175" i="30"/>
  <c r="H176" i="30"/>
  <c r="H177" i="30"/>
  <c r="F178" i="30"/>
  <c r="G177" i="30"/>
  <c r="G176" i="30"/>
  <c r="G175" i="30"/>
  <c r="G174" i="30"/>
  <c r="H167" i="30"/>
  <c r="H168" i="30"/>
  <c r="H169" i="30"/>
  <c r="F170" i="30"/>
  <c r="G169" i="30"/>
  <c r="G168" i="30"/>
  <c r="G167" i="30"/>
  <c r="H159" i="30"/>
  <c r="H160" i="30"/>
  <c r="H161" i="30"/>
  <c r="H162" i="30"/>
  <c r="F163" i="30"/>
  <c r="G162" i="30"/>
  <c r="G161" i="30"/>
  <c r="G160" i="30"/>
  <c r="G159" i="30"/>
  <c r="H150" i="30"/>
  <c r="H151" i="30"/>
  <c r="H152" i="30"/>
  <c r="H153" i="30"/>
  <c r="H154" i="30"/>
  <c r="G154" i="30"/>
  <c r="G153" i="30"/>
  <c r="G152" i="30"/>
  <c r="G151" i="30"/>
  <c r="G150" i="30"/>
  <c r="H145" i="30"/>
  <c r="F146" i="30"/>
  <c r="G145" i="30"/>
  <c r="H138" i="30"/>
  <c r="H139" i="30"/>
  <c r="H140" i="30"/>
  <c r="G140" i="30"/>
  <c r="G139" i="30"/>
  <c r="G138" i="30"/>
  <c r="H131" i="30"/>
  <c r="H132" i="30"/>
  <c r="H133" i="30"/>
  <c r="F134" i="30"/>
  <c r="G133" i="30"/>
  <c r="G132" i="30"/>
  <c r="G131" i="30"/>
  <c r="H126" i="30"/>
  <c r="F127" i="30"/>
  <c r="G126" i="30"/>
  <c r="H120" i="30"/>
  <c r="H121" i="30"/>
  <c r="F122" i="30"/>
  <c r="G121" i="30"/>
  <c r="G120" i="30"/>
  <c r="B4" i="30"/>
  <c r="B111" i="30"/>
  <c r="B3" i="30"/>
  <c r="B110" i="30"/>
  <c r="B2" i="30"/>
  <c r="B109" i="30"/>
  <c r="H103" i="30"/>
  <c r="H104" i="30"/>
  <c r="H105" i="30"/>
  <c r="F106" i="30"/>
  <c r="G105" i="30"/>
  <c r="G104" i="30"/>
  <c r="G103" i="30"/>
  <c r="H95" i="30"/>
  <c r="H96" i="30"/>
  <c r="H97" i="30"/>
  <c r="H98" i="30"/>
  <c r="F99" i="30"/>
  <c r="G98" i="30"/>
  <c r="G97" i="30"/>
  <c r="G96" i="30"/>
  <c r="G95" i="30"/>
  <c r="H87" i="30"/>
  <c r="H88" i="30"/>
  <c r="H89" i="30"/>
  <c r="H90" i="30"/>
  <c r="F91" i="30"/>
  <c r="G90" i="30"/>
  <c r="G89" i="30"/>
  <c r="G88" i="30"/>
  <c r="G87" i="30"/>
  <c r="H79" i="30"/>
  <c r="H80" i="30"/>
  <c r="H81" i="30"/>
  <c r="H82" i="30"/>
  <c r="G82" i="30"/>
  <c r="G81" i="30"/>
  <c r="G80" i="30"/>
  <c r="G79" i="30"/>
  <c r="H74" i="30"/>
  <c r="F75" i="30"/>
  <c r="G74" i="30"/>
  <c r="H69" i="30"/>
  <c r="F70" i="30"/>
  <c r="G69" i="30"/>
  <c r="H61" i="30"/>
  <c r="H62" i="30"/>
  <c r="H63" i="30"/>
  <c r="H64" i="30"/>
  <c r="F65" i="30"/>
  <c r="G64" i="30"/>
  <c r="G63" i="30"/>
  <c r="G62" i="30"/>
  <c r="G61" i="30"/>
  <c r="H54" i="30"/>
  <c r="H55" i="30"/>
  <c r="H56" i="30"/>
  <c r="F57" i="30"/>
  <c r="G56" i="30"/>
  <c r="G55" i="30"/>
  <c r="G54" i="30"/>
  <c r="H46" i="30"/>
  <c r="H47" i="30"/>
  <c r="H48" i="30"/>
  <c r="H49" i="30"/>
  <c r="F50" i="30"/>
  <c r="G49" i="30"/>
  <c r="G48" i="30"/>
  <c r="G47" i="30"/>
  <c r="G46" i="30"/>
  <c r="H41" i="30"/>
  <c r="F42" i="30"/>
  <c r="G41" i="30"/>
  <c r="H36" i="30"/>
  <c r="F37" i="30"/>
  <c r="G36" i="30"/>
  <c r="H31" i="30"/>
  <c r="F32" i="30"/>
  <c r="G31" i="30"/>
  <c r="H26" i="30"/>
  <c r="F27" i="30"/>
  <c r="G26" i="30"/>
  <c r="H13" i="30"/>
  <c r="H14" i="30"/>
  <c r="H15" i="30"/>
  <c r="H16" i="30"/>
  <c r="H17" i="30"/>
  <c r="H18" i="30"/>
  <c r="H19" i="30"/>
  <c r="H20" i="30"/>
  <c r="H21" i="30"/>
  <c r="G21" i="30"/>
  <c r="G20" i="30"/>
  <c r="G19" i="30"/>
  <c r="G18" i="30"/>
  <c r="G17" i="30"/>
  <c r="G16" i="30"/>
  <c r="G15" i="30"/>
  <c r="G14" i="30"/>
  <c r="G13" i="30"/>
  <c r="H174" i="29"/>
  <c r="H175" i="29"/>
  <c r="H176" i="29"/>
  <c r="H177" i="29"/>
  <c r="F178" i="29"/>
  <c r="G177" i="29"/>
  <c r="G176" i="29"/>
  <c r="G175" i="29"/>
  <c r="G174" i="29"/>
  <c r="H167" i="29"/>
  <c r="H168" i="29"/>
  <c r="H169" i="29"/>
  <c r="F170" i="29"/>
  <c r="G169" i="29"/>
  <c r="G168" i="29"/>
  <c r="G167" i="29"/>
  <c r="H159" i="29"/>
  <c r="H160" i="29"/>
  <c r="H161" i="29"/>
  <c r="H162" i="29"/>
  <c r="F163" i="29"/>
  <c r="G162" i="29"/>
  <c r="G161" i="29"/>
  <c r="G160" i="29"/>
  <c r="G159" i="29"/>
  <c r="H150" i="29"/>
  <c r="H151" i="29"/>
  <c r="H152" i="29"/>
  <c r="H153" i="29"/>
  <c r="H154" i="29"/>
  <c r="F155" i="29"/>
  <c r="G154" i="29"/>
  <c r="G153" i="29"/>
  <c r="G152" i="29"/>
  <c r="G151" i="29"/>
  <c r="G150" i="29"/>
  <c r="H145" i="29"/>
  <c r="F146" i="29"/>
  <c r="G145" i="29"/>
  <c r="H138" i="29"/>
  <c r="H139" i="29"/>
  <c r="H140" i="29"/>
  <c r="F141" i="29"/>
  <c r="G140" i="29"/>
  <c r="G139" i="29"/>
  <c r="G138" i="29"/>
  <c r="H131" i="29"/>
  <c r="H132" i="29"/>
  <c r="H133" i="29"/>
  <c r="G133" i="29"/>
  <c r="G132" i="29"/>
  <c r="G131" i="29"/>
  <c r="H126" i="29"/>
  <c r="F127" i="29"/>
  <c r="G126" i="29"/>
  <c r="H120" i="29"/>
  <c r="H121" i="29"/>
  <c r="F122" i="29"/>
  <c r="G121" i="29"/>
  <c r="G120" i="29"/>
  <c r="B4" i="29"/>
  <c r="B111" i="29"/>
  <c r="B3" i="29"/>
  <c r="B110" i="29"/>
  <c r="B2" i="29"/>
  <c r="B109" i="29"/>
  <c r="H103" i="29"/>
  <c r="H104" i="29"/>
  <c r="H105" i="29"/>
  <c r="F106" i="29"/>
  <c r="G105" i="29"/>
  <c r="G104" i="29"/>
  <c r="G103" i="29"/>
  <c r="H95" i="29"/>
  <c r="H96" i="29"/>
  <c r="H97" i="29"/>
  <c r="H98" i="29"/>
  <c r="F99" i="29"/>
  <c r="G98" i="29"/>
  <c r="G97" i="29"/>
  <c r="G96" i="29"/>
  <c r="G95" i="29"/>
  <c r="H87" i="29"/>
  <c r="H88" i="29"/>
  <c r="H89" i="29"/>
  <c r="H90" i="29"/>
  <c r="G90" i="29"/>
  <c r="G89" i="29"/>
  <c r="G88" i="29"/>
  <c r="G87" i="29"/>
  <c r="H79" i="29"/>
  <c r="H80" i="29"/>
  <c r="H81" i="29"/>
  <c r="H82" i="29"/>
  <c r="F83" i="29"/>
  <c r="G82" i="29"/>
  <c r="G81" i="29"/>
  <c r="G80" i="29"/>
  <c r="G79" i="29"/>
  <c r="H74" i="29"/>
  <c r="F75" i="29"/>
  <c r="G74" i="29"/>
  <c r="H69" i="29"/>
  <c r="F70" i="29"/>
  <c r="G69" i="29"/>
  <c r="H61" i="29"/>
  <c r="H62" i="29"/>
  <c r="H63" i="29"/>
  <c r="H64" i="29"/>
  <c r="F65" i="29"/>
  <c r="G64" i="29"/>
  <c r="G63" i="29"/>
  <c r="G62" i="29"/>
  <c r="G61" i="29"/>
  <c r="H54" i="29"/>
  <c r="H55" i="29"/>
  <c r="H56" i="29"/>
  <c r="G56" i="29"/>
  <c r="G55" i="29"/>
  <c r="G54" i="29"/>
  <c r="H46" i="29"/>
  <c r="H47" i="29"/>
  <c r="H48" i="29"/>
  <c r="H49" i="29"/>
  <c r="G49" i="29"/>
  <c r="G48" i="29"/>
  <c r="G47" i="29"/>
  <c r="G46" i="29"/>
  <c r="H41" i="29"/>
  <c r="F42" i="29"/>
  <c r="G41" i="29"/>
  <c r="H36" i="29"/>
  <c r="F37" i="29"/>
  <c r="G36" i="29"/>
  <c r="H31" i="29"/>
  <c r="F32" i="29"/>
  <c r="G31" i="29"/>
  <c r="H26" i="29"/>
  <c r="F27" i="29"/>
  <c r="G26" i="29"/>
  <c r="H13" i="29"/>
  <c r="H14" i="29"/>
  <c r="H15" i="29"/>
  <c r="H16" i="29"/>
  <c r="H17" i="29"/>
  <c r="H18" i="29"/>
  <c r="H19" i="29"/>
  <c r="H20" i="29"/>
  <c r="H21" i="29"/>
  <c r="G21" i="29"/>
  <c r="G20" i="29"/>
  <c r="G19" i="29"/>
  <c r="G18" i="29"/>
  <c r="G17" i="29"/>
  <c r="G16" i="29"/>
  <c r="G15" i="29"/>
  <c r="G14" i="29"/>
  <c r="G13" i="29"/>
  <c r="H174" i="28"/>
  <c r="H175" i="28"/>
  <c r="H176" i="28"/>
  <c r="H177" i="28"/>
  <c r="G177" i="28"/>
  <c r="G176" i="28"/>
  <c r="G175" i="28"/>
  <c r="G174" i="28"/>
  <c r="H167" i="28"/>
  <c r="H168" i="28"/>
  <c r="H169" i="28"/>
  <c r="G169" i="28"/>
  <c r="G168" i="28"/>
  <c r="G167" i="28"/>
  <c r="H159" i="28"/>
  <c r="H160" i="28"/>
  <c r="H161" i="28"/>
  <c r="H162" i="28"/>
  <c r="F163" i="28"/>
  <c r="G162" i="28"/>
  <c r="G161" i="28"/>
  <c r="G160" i="28"/>
  <c r="G159" i="28"/>
  <c r="H150" i="28"/>
  <c r="H151" i="28"/>
  <c r="H152" i="28"/>
  <c r="H153" i="28"/>
  <c r="H154" i="28"/>
  <c r="F155" i="28"/>
  <c r="G154" i="28"/>
  <c r="G153" i="28"/>
  <c r="G152" i="28"/>
  <c r="G151" i="28"/>
  <c r="G150" i="28"/>
  <c r="H145" i="28"/>
  <c r="F146" i="28"/>
  <c r="G145" i="28"/>
  <c r="H138" i="28"/>
  <c r="H139" i="28"/>
  <c r="H140" i="28"/>
  <c r="F141" i="28"/>
  <c r="G140" i="28"/>
  <c r="G139" i="28"/>
  <c r="G138" i="28"/>
  <c r="H131" i="28"/>
  <c r="H132" i="28"/>
  <c r="H133" i="28"/>
  <c r="G133" i="28"/>
  <c r="G132" i="28"/>
  <c r="G131" i="28"/>
  <c r="H126" i="28"/>
  <c r="F127" i="28"/>
  <c r="G126" i="28"/>
  <c r="H120" i="28"/>
  <c r="H121" i="28"/>
  <c r="F122" i="28"/>
  <c r="G121" i="28"/>
  <c r="G120" i="28"/>
  <c r="B4" i="28"/>
  <c r="B111" i="28"/>
  <c r="B3" i="28"/>
  <c r="B110" i="28"/>
  <c r="B2" i="28"/>
  <c r="B109" i="28"/>
  <c r="H103" i="28"/>
  <c r="H104" i="28"/>
  <c r="H105" i="28"/>
  <c r="F106" i="28"/>
  <c r="G105" i="28"/>
  <c r="G104" i="28"/>
  <c r="G103" i="28"/>
  <c r="H95" i="28"/>
  <c r="H96" i="28"/>
  <c r="H97" i="28"/>
  <c r="H98" i="28"/>
  <c r="F99" i="28"/>
  <c r="G98" i="28"/>
  <c r="G97" i="28"/>
  <c r="G96" i="28"/>
  <c r="G95" i="28"/>
  <c r="H87" i="28"/>
  <c r="H88" i="28"/>
  <c r="H89" i="28"/>
  <c r="H90" i="28"/>
  <c r="G90" i="28"/>
  <c r="G89" i="28"/>
  <c r="G88" i="28"/>
  <c r="G87" i="28"/>
  <c r="H79" i="28"/>
  <c r="H80" i="28"/>
  <c r="H81" i="28"/>
  <c r="H82" i="28"/>
  <c r="F83" i="28"/>
  <c r="G82" i="28"/>
  <c r="G81" i="28"/>
  <c r="G80" i="28"/>
  <c r="G79" i="28"/>
  <c r="H74" i="28"/>
  <c r="F75" i="28"/>
  <c r="G74" i="28"/>
  <c r="H69" i="28"/>
  <c r="F70" i="28"/>
  <c r="G69" i="28"/>
  <c r="H61" i="28"/>
  <c r="H62" i="28"/>
  <c r="H63" i="28"/>
  <c r="H64" i="28"/>
  <c r="F65" i="28"/>
  <c r="G64" i="28"/>
  <c r="G63" i="28"/>
  <c r="G62" i="28"/>
  <c r="G61" i="28"/>
  <c r="H54" i="28"/>
  <c r="H55" i="28"/>
  <c r="H56" i="28"/>
  <c r="F57" i="28"/>
  <c r="G56" i="28"/>
  <c r="G55" i="28"/>
  <c r="G54" i="28"/>
  <c r="H46" i="28"/>
  <c r="H47" i="28"/>
  <c r="H48" i="28"/>
  <c r="H49" i="28"/>
  <c r="G49" i="28"/>
  <c r="G48" i="28"/>
  <c r="G47" i="28"/>
  <c r="G46" i="28"/>
  <c r="H41" i="28"/>
  <c r="F42" i="28"/>
  <c r="G41" i="28"/>
  <c r="H36" i="28"/>
  <c r="F37" i="28"/>
  <c r="G36" i="28"/>
  <c r="H31" i="28"/>
  <c r="F32" i="28"/>
  <c r="G31" i="28"/>
  <c r="H26" i="28"/>
  <c r="F27" i="28"/>
  <c r="G26" i="28"/>
  <c r="H13" i="28"/>
  <c r="H14" i="28"/>
  <c r="H15" i="28"/>
  <c r="H16" i="28"/>
  <c r="H17" i="28"/>
  <c r="H18" i="28"/>
  <c r="H19" i="28"/>
  <c r="H20" i="28"/>
  <c r="H21" i="28"/>
  <c r="G21" i="28"/>
  <c r="G20" i="28"/>
  <c r="G19" i="28"/>
  <c r="G18" i="28"/>
  <c r="G17" i="28"/>
  <c r="G16" i="28"/>
  <c r="G15" i="28"/>
  <c r="G14" i="28"/>
  <c r="G13" i="28"/>
  <c r="H174" i="27"/>
  <c r="H175" i="27"/>
  <c r="H176" i="27"/>
  <c r="H177" i="27"/>
  <c r="F178" i="27"/>
  <c r="G177" i="27"/>
  <c r="G176" i="27"/>
  <c r="G175" i="27"/>
  <c r="G174" i="27"/>
  <c r="H167" i="27"/>
  <c r="H168" i="27"/>
  <c r="H169" i="27"/>
  <c r="F170" i="27"/>
  <c r="G169" i="27"/>
  <c r="G168" i="27"/>
  <c r="G167" i="27"/>
  <c r="H159" i="27"/>
  <c r="H160" i="27"/>
  <c r="H161" i="27"/>
  <c r="H162" i="27"/>
  <c r="G162" i="27"/>
  <c r="G161" i="27"/>
  <c r="G160" i="27"/>
  <c r="G159" i="27"/>
  <c r="H150" i="27"/>
  <c r="H151" i="27"/>
  <c r="H152" i="27"/>
  <c r="H153" i="27"/>
  <c r="H154" i="27"/>
  <c r="F155" i="27"/>
  <c r="G154" i="27"/>
  <c r="G153" i="27"/>
  <c r="G152" i="27"/>
  <c r="G151" i="27"/>
  <c r="G150" i="27"/>
  <c r="H145" i="27"/>
  <c r="F146" i="27"/>
  <c r="G145" i="27"/>
  <c r="H138" i="27"/>
  <c r="H139" i="27"/>
  <c r="H140" i="27"/>
  <c r="F141" i="27"/>
  <c r="G140" i="27"/>
  <c r="G139" i="27"/>
  <c r="G138" i="27"/>
  <c r="H131" i="27"/>
  <c r="H132" i="27"/>
  <c r="H133" i="27"/>
  <c r="F134" i="27"/>
  <c r="G133" i="27"/>
  <c r="G132" i="27"/>
  <c r="G131" i="27"/>
  <c r="H126" i="27"/>
  <c r="F127" i="27"/>
  <c r="G126" i="27"/>
  <c r="H120" i="27"/>
  <c r="H121" i="27"/>
  <c r="F122" i="27"/>
  <c r="G121" i="27"/>
  <c r="G120" i="27"/>
  <c r="B4" i="27"/>
  <c r="B111" i="27"/>
  <c r="B3" i="27"/>
  <c r="B110" i="27"/>
  <c r="B2" i="27"/>
  <c r="B109" i="27"/>
  <c r="H103" i="27"/>
  <c r="H104" i="27"/>
  <c r="H105" i="27"/>
  <c r="F106" i="27"/>
  <c r="G105" i="27"/>
  <c r="G104" i="27"/>
  <c r="G103" i="27"/>
  <c r="H95" i="27"/>
  <c r="H96" i="27"/>
  <c r="H97" i="27"/>
  <c r="H98" i="27"/>
  <c r="F99" i="27"/>
  <c r="G98" i="27"/>
  <c r="G97" i="27"/>
  <c r="G96" i="27"/>
  <c r="G95" i="27"/>
  <c r="H87" i="27"/>
  <c r="H88" i="27"/>
  <c r="H89" i="27"/>
  <c r="H90" i="27"/>
  <c r="F91" i="27"/>
  <c r="G90" i="27"/>
  <c r="G89" i="27"/>
  <c r="G88" i="27"/>
  <c r="G87" i="27"/>
  <c r="H79" i="27"/>
  <c r="H80" i="27"/>
  <c r="H81" i="27"/>
  <c r="H82" i="27"/>
  <c r="F83" i="27"/>
  <c r="G82" i="27"/>
  <c r="G81" i="27"/>
  <c r="G80" i="27"/>
  <c r="G79" i="27"/>
  <c r="H74" i="27"/>
  <c r="F75" i="27"/>
  <c r="G74" i="27"/>
  <c r="H69" i="27"/>
  <c r="F70" i="27"/>
  <c r="G69" i="27"/>
  <c r="H61" i="27"/>
  <c r="H62" i="27"/>
  <c r="H63" i="27"/>
  <c r="H64" i="27"/>
  <c r="F65" i="27"/>
  <c r="G64" i="27"/>
  <c r="G63" i="27"/>
  <c r="G62" i="27"/>
  <c r="G61" i="27"/>
  <c r="H54" i="27"/>
  <c r="H55" i="27"/>
  <c r="H56" i="27"/>
  <c r="F57" i="27"/>
  <c r="G56" i="27"/>
  <c r="G55" i="27"/>
  <c r="G54" i="27"/>
  <c r="H46" i="27"/>
  <c r="H47" i="27"/>
  <c r="H48" i="27"/>
  <c r="H49" i="27"/>
  <c r="F50" i="27"/>
  <c r="G49" i="27"/>
  <c r="G48" i="27"/>
  <c r="G47" i="27"/>
  <c r="G46" i="27"/>
  <c r="H41" i="27"/>
  <c r="F42" i="27"/>
  <c r="G41" i="27"/>
  <c r="H36" i="27"/>
  <c r="F37" i="27"/>
  <c r="G36" i="27"/>
  <c r="H31" i="27"/>
  <c r="F32" i="27"/>
  <c r="G31" i="27"/>
  <c r="H26" i="27"/>
  <c r="F27" i="27"/>
  <c r="G26" i="27"/>
  <c r="H13" i="27"/>
  <c r="H14" i="27"/>
  <c r="H15" i="27"/>
  <c r="H16" i="27"/>
  <c r="H17" i="27"/>
  <c r="H18" i="27"/>
  <c r="H19" i="27"/>
  <c r="H20" i="27"/>
  <c r="H21" i="27"/>
  <c r="G21" i="27"/>
  <c r="G20" i="27"/>
  <c r="G19" i="27"/>
  <c r="G18" i="27"/>
  <c r="G17" i="27"/>
  <c r="G16" i="27"/>
  <c r="G15" i="27"/>
  <c r="G14" i="27"/>
  <c r="G13" i="27"/>
  <c r="H174" i="26"/>
  <c r="H177" i="26"/>
  <c r="G177" i="26"/>
  <c r="G174" i="26"/>
  <c r="H169" i="26"/>
  <c r="G169" i="26"/>
  <c r="H161" i="26"/>
  <c r="H162" i="26"/>
  <c r="G162" i="26"/>
  <c r="G161" i="26"/>
  <c r="G159" i="26"/>
  <c r="H150" i="26"/>
  <c r="H153" i="26"/>
  <c r="H154" i="26"/>
  <c r="G154" i="26"/>
  <c r="G153" i="26"/>
  <c r="G150" i="26"/>
  <c r="H145" i="26"/>
  <c r="F146" i="26"/>
  <c r="G145" i="26"/>
  <c r="H138" i="26"/>
  <c r="H140" i="26"/>
  <c r="G138" i="26"/>
  <c r="H133" i="26"/>
  <c r="G133" i="26"/>
  <c r="H126" i="26"/>
  <c r="F127" i="26"/>
  <c r="G126" i="26"/>
  <c r="G121" i="26"/>
  <c r="G120" i="26"/>
  <c r="B4" i="26"/>
  <c r="B111" i="26"/>
  <c r="B3" i="26"/>
  <c r="B110" i="26"/>
  <c r="B2" i="26"/>
  <c r="B109" i="26"/>
  <c r="H103" i="26"/>
  <c r="H104" i="26"/>
  <c r="F106" i="26"/>
  <c r="G104" i="26"/>
  <c r="G103" i="26"/>
  <c r="H95" i="26"/>
  <c r="H96" i="26"/>
  <c r="G96" i="26"/>
  <c r="G95" i="26"/>
  <c r="H87" i="26"/>
  <c r="H88" i="26"/>
  <c r="G88" i="26"/>
  <c r="G87" i="26"/>
  <c r="H79" i="26"/>
  <c r="H80" i="26"/>
  <c r="H81" i="26"/>
  <c r="G80" i="26"/>
  <c r="G79" i="26"/>
  <c r="G69" i="26"/>
  <c r="H61" i="26"/>
  <c r="H63" i="26"/>
  <c r="H64" i="26"/>
  <c r="F65" i="26"/>
  <c r="G64" i="26"/>
  <c r="G63" i="26"/>
  <c r="G56" i="26"/>
  <c r="G55" i="26"/>
  <c r="H47" i="26"/>
  <c r="H48" i="26"/>
  <c r="G48" i="26"/>
  <c r="G47" i="26"/>
  <c r="H36" i="26"/>
  <c r="F37" i="26"/>
  <c r="G36" i="26"/>
  <c r="H31" i="26"/>
  <c r="F32" i="26"/>
  <c r="G31" i="26"/>
  <c r="F27" i="26"/>
  <c r="H15" i="26"/>
  <c r="H16" i="26"/>
  <c r="H19" i="26"/>
  <c r="H20" i="26"/>
  <c r="G20" i="26"/>
  <c r="G19" i="26"/>
  <c r="G16" i="26"/>
  <c r="G15" i="26"/>
  <c r="G13" i="26"/>
  <c r="H174" i="25"/>
  <c r="H175" i="25"/>
  <c r="H176" i="25"/>
  <c r="H177" i="25"/>
  <c r="F178" i="25"/>
  <c r="G177" i="25"/>
  <c r="G176" i="25"/>
  <c r="G175" i="25"/>
  <c r="G174" i="25"/>
  <c r="H167" i="25"/>
  <c r="H168" i="25"/>
  <c r="H169" i="25"/>
  <c r="F170" i="25"/>
  <c r="G169" i="25"/>
  <c r="G168" i="25"/>
  <c r="G167" i="25"/>
  <c r="H159" i="25"/>
  <c r="H160" i="25"/>
  <c r="H161" i="25"/>
  <c r="H162" i="25"/>
  <c r="F163" i="25"/>
  <c r="G162" i="25"/>
  <c r="G161" i="25"/>
  <c r="G160" i="25"/>
  <c r="G159" i="25"/>
  <c r="H150" i="25"/>
  <c r="H151" i="25"/>
  <c r="H152" i="25"/>
  <c r="H153" i="25"/>
  <c r="H154" i="25"/>
  <c r="G154" i="25"/>
  <c r="G153" i="25"/>
  <c r="G152" i="25"/>
  <c r="G151" i="25"/>
  <c r="G150" i="25"/>
  <c r="H145" i="25"/>
  <c r="F146" i="25"/>
  <c r="G145" i="25"/>
  <c r="H138" i="25"/>
  <c r="H139" i="25"/>
  <c r="H140" i="25"/>
  <c r="G140" i="25"/>
  <c r="G139" i="25"/>
  <c r="G138" i="25"/>
  <c r="H131" i="25"/>
  <c r="H132" i="25"/>
  <c r="H133" i="25"/>
  <c r="F134" i="25"/>
  <c r="G133" i="25"/>
  <c r="G132" i="25"/>
  <c r="G131" i="25"/>
  <c r="H126" i="25"/>
  <c r="F127" i="25"/>
  <c r="G126" i="25"/>
  <c r="H120" i="25"/>
  <c r="H121" i="25"/>
  <c r="G121" i="25"/>
  <c r="G120" i="25"/>
  <c r="B4" i="25"/>
  <c r="B111" i="25"/>
  <c r="B3" i="25"/>
  <c r="B110" i="25"/>
  <c r="B2" i="25"/>
  <c r="B109" i="25"/>
  <c r="H103" i="25"/>
  <c r="H104" i="25"/>
  <c r="H105" i="25"/>
  <c r="F106" i="25"/>
  <c r="G105" i="25"/>
  <c r="G104" i="25"/>
  <c r="G103" i="25"/>
  <c r="H95" i="25"/>
  <c r="H96" i="25"/>
  <c r="H97" i="25"/>
  <c r="H98" i="25"/>
  <c r="F99" i="25"/>
  <c r="G98" i="25"/>
  <c r="G97" i="25"/>
  <c r="G96" i="25"/>
  <c r="G95" i="25"/>
  <c r="H87" i="25"/>
  <c r="H88" i="25"/>
  <c r="H89" i="25"/>
  <c r="H90" i="25"/>
  <c r="G90" i="25"/>
  <c r="G89" i="25"/>
  <c r="G88" i="25"/>
  <c r="G87" i="25"/>
  <c r="H79" i="25"/>
  <c r="H80" i="25"/>
  <c r="H81" i="25"/>
  <c r="H82" i="25"/>
  <c r="F83" i="25"/>
  <c r="G82" i="25"/>
  <c r="G81" i="25"/>
  <c r="G80" i="25"/>
  <c r="G79" i="25"/>
  <c r="H74" i="25"/>
  <c r="F75" i="25"/>
  <c r="G74" i="25"/>
  <c r="H69" i="25"/>
  <c r="F70" i="25"/>
  <c r="G69" i="25"/>
  <c r="H61" i="25"/>
  <c r="H62" i="25"/>
  <c r="H63" i="25"/>
  <c r="H64" i="25"/>
  <c r="F65" i="25"/>
  <c r="G64" i="25"/>
  <c r="G63" i="25"/>
  <c r="G62" i="25"/>
  <c r="G61" i="25"/>
  <c r="H54" i="25"/>
  <c r="H55" i="25"/>
  <c r="H56" i="25"/>
  <c r="F57" i="25"/>
  <c r="G56" i="25"/>
  <c r="G55" i="25"/>
  <c r="G54" i="25"/>
  <c r="H46" i="25"/>
  <c r="H47" i="25"/>
  <c r="H48" i="25"/>
  <c r="H49" i="25"/>
  <c r="F50" i="25"/>
  <c r="G49" i="25"/>
  <c r="G48" i="25"/>
  <c r="G47" i="25"/>
  <c r="G46" i="25"/>
  <c r="H41" i="25"/>
  <c r="F42" i="25"/>
  <c r="G41" i="25"/>
  <c r="H36" i="25"/>
  <c r="F37" i="25"/>
  <c r="G36" i="25"/>
  <c r="H31" i="25"/>
  <c r="F32" i="25"/>
  <c r="G31" i="25"/>
  <c r="H26" i="25"/>
  <c r="F27" i="25"/>
  <c r="G26" i="25"/>
  <c r="H13" i="25"/>
  <c r="H14" i="25"/>
  <c r="H15" i="25"/>
  <c r="H16" i="25"/>
  <c r="H17" i="25"/>
  <c r="H18" i="25"/>
  <c r="H19" i="25"/>
  <c r="H20" i="25"/>
  <c r="H21" i="25"/>
  <c r="F22" i="25"/>
  <c r="G21" i="25"/>
  <c r="G20" i="25"/>
  <c r="G19" i="25"/>
  <c r="G18" i="25"/>
  <c r="G17" i="25"/>
  <c r="G16" i="25"/>
  <c r="G15" i="25"/>
  <c r="G14" i="25"/>
  <c r="G13" i="25"/>
  <c r="H174" i="24"/>
  <c r="H175" i="24"/>
  <c r="H176" i="24"/>
  <c r="H177" i="24"/>
  <c r="F178" i="24"/>
  <c r="G177" i="24"/>
  <c r="G176" i="24"/>
  <c r="G175" i="24"/>
  <c r="G174" i="24"/>
  <c r="H167" i="24"/>
  <c r="H168" i="24"/>
  <c r="H169" i="24"/>
  <c r="F170" i="24"/>
  <c r="G169" i="24"/>
  <c r="G168" i="24"/>
  <c r="G167" i="24"/>
  <c r="H159" i="24"/>
  <c r="H160" i="24"/>
  <c r="H161" i="24"/>
  <c r="G161" i="24"/>
  <c r="G160" i="24"/>
  <c r="G159" i="24"/>
  <c r="H151" i="24"/>
  <c r="H152" i="24"/>
  <c r="H153" i="24"/>
  <c r="G153" i="24"/>
  <c r="G152" i="24"/>
  <c r="G151" i="24"/>
  <c r="H145" i="24"/>
  <c r="F146" i="24"/>
  <c r="G145" i="24"/>
  <c r="H139" i="24"/>
  <c r="H140" i="24"/>
  <c r="G140" i="24"/>
  <c r="G139" i="24"/>
  <c r="H131" i="24"/>
  <c r="H132" i="24"/>
  <c r="H133" i="24"/>
  <c r="F134" i="24"/>
  <c r="G133" i="24"/>
  <c r="G132" i="24"/>
  <c r="G131" i="24"/>
  <c r="G126" i="24"/>
  <c r="H120" i="24"/>
  <c r="H121" i="24"/>
  <c r="F122" i="24"/>
  <c r="G121" i="24"/>
  <c r="G120" i="24"/>
  <c r="B4" i="24"/>
  <c r="B111" i="24"/>
  <c r="B3" i="24"/>
  <c r="B110" i="24"/>
  <c r="B2" i="24"/>
  <c r="B109" i="24"/>
  <c r="G105" i="24"/>
  <c r="G104" i="24"/>
  <c r="G103" i="24"/>
  <c r="H95" i="24"/>
  <c r="H97" i="24"/>
  <c r="H98" i="24"/>
  <c r="G98" i="24"/>
  <c r="G97" i="24"/>
  <c r="G96" i="24"/>
  <c r="G95" i="24"/>
  <c r="H87" i="24"/>
  <c r="H89" i="24"/>
  <c r="H90" i="24"/>
  <c r="G90" i="24"/>
  <c r="G89" i="24"/>
  <c r="G87" i="24"/>
  <c r="H79" i="24"/>
  <c r="H81" i="24"/>
  <c r="H82" i="24"/>
  <c r="G82" i="24"/>
  <c r="G81" i="24"/>
  <c r="G79" i="24"/>
  <c r="H74" i="24"/>
  <c r="F75" i="24"/>
  <c r="G74" i="24"/>
  <c r="H69" i="24"/>
  <c r="F70" i="24"/>
  <c r="G69" i="24"/>
  <c r="H61" i="24"/>
  <c r="H62" i="24"/>
  <c r="H63" i="24"/>
  <c r="G64" i="24"/>
  <c r="G63" i="24"/>
  <c r="G62" i="24"/>
  <c r="G61" i="24"/>
  <c r="H54" i="24"/>
  <c r="H55" i="24"/>
  <c r="F57" i="24"/>
  <c r="G55" i="24"/>
  <c r="G54" i="24"/>
  <c r="H46" i="24"/>
  <c r="H47" i="24"/>
  <c r="H48" i="24"/>
  <c r="H49" i="24"/>
  <c r="G49" i="24"/>
  <c r="G47" i="24"/>
  <c r="G46" i="24"/>
  <c r="H41" i="24"/>
  <c r="F42" i="24"/>
  <c r="G41" i="24"/>
  <c r="F37" i="24"/>
  <c r="H31" i="24"/>
  <c r="F32" i="24"/>
  <c r="G31" i="24"/>
  <c r="H26" i="24"/>
  <c r="F27" i="24"/>
  <c r="G26" i="24"/>
  <c r="H13" i="24"/>
  <c r="H14" i="24"/>
  <c r="H15" i="24"/>
  <c r="H17" i="24"/>
  <c r="H18" i="24"/>
  <c r="H19" i="24"/>
  <c r="H21" i="24"/>
  <c r="G21" i="24"/>
  <c r="G19" i="24"/>
  <c r="G18" i="24"/>
  <c r="G17" i="24"/>
  <c r="G15" i="24"/>
  <c r="G14" i="24"/>
  <c r="G13" i="24"/>
  <c r="H174" i="23"/>
  <c r="H175" i="23"/>
  <c r="H176" i="23"/>
  <c r="H177" i="23"/>
  <c r="G177" i="23"/>
  <c r="G176" i="23"/>
  <c r="G174" i="23"/>
  <c r="H167" i="23"/>
  <c r="H168" i="23"/>
  <c r="H169" i="23"/>
  <c r="F170" i="23"/>
  <c r="G169" i="23"/>
  <c r="G168" i="23"/>
  <c r="H160" i="23"/>
  <c r="H161" i="23"/>
  <c r="H162" i="23"/>
  <c r="G162" i="23"/>
  <c r="G161" i="23"/>
  <c r="G160" i="23"/>
  <c r="H150" i="23"/>
  <c r="H151" i="23"/>
  <c r="H152" i="23"/>
  <c r="H153" i="23"/>
  <c r="H154" i="23"/>
  <c r="F155" i="23"/>
  <c r="G154" i="23"/>
  <c r="G153" i="23"/>
  <c r="G152" i="23"/>
  <c r="G151" i="23"/>
  <c r="G150" i="23"/>
  <c r="H145" i="23"/>
  <c r="F146" i="23"/>
  <c r="G145" i="23"/>
  <c r="H138" i="23"/>
  <c r="H140" i="23"/>
  <c r="F141" i="23"/>
  <c r="G140" i="23"/>
  <c r="G138" i="23"/>
  <c r="H131" i="23"/>
  <c r="H132" i="23"/>
  <c r="H133" i="23"/>
  <c r="F134" i="23"/>
  <c r="G133" i="23"/>
  <c r="G132" i="23"/>
  <c r="H126" i="23"/>
  <c r="F127" i="23"/>
  <c r="G126" i="23"/>
  <c r="H120" i="23"/>
  <c r="H121" i="23"/>
  <c r="F122" i="23"/>
  <c r="G121" i="23"/>
  <c r="G120" i="23"/>
  <c r="H4" i="12"/>
  <c r="B7" i="23"/>
  <c r="B114" i="23"/>
  <c r="F14" i="10"/>
  <c r="H3" i="12"/>
  <c r="B6" i="23"/>
  <c r="B113" i="23"/>
  <c r="B4" i="23"/>
  <c r="B111" i="23"/>
  <c r="B3" i="23"/>
  <c r="B110" i="23"/>
  <c r="B2" i="23"/>
  <c r="B109" i="23"/>
  <c r="H103" i="23"/>
  <c r="H104" i="23"/>
  <c r="F106" i="23"/>
  <c r="G105" i="23"/>
  <c r="G104" i="23"/>
  <c r="G103" i="23"/>
  <c r="H95" i="23"/>
  <c r="H96" i="23"/>
  <c r="H97" i="23"/>
  <c r="H98" i="23"/>
  <c r="G98" i="23"/>
  <c r="G97" i="23"/>
  <c r="G96" i="23"/>
  <c r="G95" i="23"/>
  <c r="H87" i="23"/>
  <c r="H88" i="23"/>
  <c r="H90" i="23"/>
  <c r="F91" i="23"/>
  <c r="G90" i="23"/>
  <c r="G88" i="23"/>
  <c r="G87" i="23"/>
  <c r="H79" i="23"/>
  <c r="H80" i="23"/>
  <c r="H82" i="23"/>
  <c r="F83" i="23"/>
  <c r="G82" i="23"/>
  <c r="G80" i="23"/>
  <c r="G79" i="23"/>
  <c r="H74" i="23"/>
  <c r="F75" i="23"/>
  <c r="G74" i="23"/>
  <c r="H69" i="23"/>
  <c r="F70" i="23"/>
  <c r="H61" i="23"/>
  <c r="H62" i="23"/>
  <c r="H63" i="23"/>
  <c r="H64" i="23"/>
  <c r="F65" i="23"/>
  <c r="G64" i="23"/>
  <c r="G63" i="23"/>
  <c r="G62" i="23"/>
  <c r="G61" i="23"/>
  <c r="H54" i="23"/>
  <c r="H55" i="23"/>
  <c r="H56" i="23"/>
  <c r="F57" i="23"/>
  <c r="G56" i="23"/>
  <c r="G55" i="23"/>
  <c r="G54" i="23"/>
  <c r="H46" i="23"/>
  <c r="H47" i="23"/>
  <c r="H48" i="23"/>
  <c r="F50" i="23"/>
  <c r="G49" i="23"/>
  <c r="G48" i="23"/>
  <c r="G47" i="23"/>
  <c r="G46" i="23"/>
  <c r="H41" i="23"/>
  <c r="F42" i="23"/>
  <c r="H36" i="23"/>
  <c r="F37" i="23"/>
  <c r="G36" i="23"/>
  <c r="H31" i="23"/>
  <c r="F32" i="23"/>
  <c r="G31" i="23"/>
  <c r="H26" i="23"/>
  <c r="F27" i="23"/>
  <c r="G26" i="23"/>
  <c r="H13" i="23"/>
  <c r="H14" i="23"/>
  <c r="H15" i="23"/>
  <c r="H16" i="23"/>
  <c r="H17" i="23"/>
  <c r="H18" i="23"/>
  <c r="H19" i="23"/>
  <c r="H20" i="23"/>
  <c r="H21" i="23"/>
  <c r="G20" i="23"/>
  <c r="G19" i="23"/>
  <c r="G18" i="23"/>
  <c r="G16" i="23"/>
  <c r="G15" i="23"/>
  <c r="G14" i="23"/>
  <c r="F177" i="22"/>
  <c r="G177" i="22"/>
  <c r="F176" i="22"/>
  <c r="F175" i="22"/>
  <c r="F174" i="22"/>
  <c r="F169" i="22"/>
  <c r="G169" i="22"/>
  <c r="F168" i="22"/>
  <c r="F167" i="22"/>
  <c r="F162" i="22"/>
  <c r="F161" i="22"/>
  <c r="F160" i="22"/>
  <c r="H160" i="22"/>
  <c r="F159" i="22"/>
  <c r="F154" i="22"/>
  <c r="F153" i="22"/>
  <c r="F152" i="22"/>
  <c r="G152" i="22"/>
  <c r="F151" i="22"/>
  <c r="H151" i="22"/>
  <c r="F150" i="22"/>
  <c r="F145" i="22"/>
  <c r="G145" i="22"/>
  <c r="F140" i="22"/>
  <c r="H140" i="22"/>
  <c r="F139" i="22"/>
  <c r="F138" i="22"/>
  <c r="F133" i="22"/>
  <c r="G133" i="22"/>
  <c r="F132" i="22"/>
  <c r="G132" i="22"/>
  <c r="F131" i="22"/>
  <c r="H131" i="22"/>
  <c r="F126" i="22"/>
  <c r="F121" i="22"/>
  <c r="H121" i="22"/>
  <c r="F120" i="22"/>
  <c r="H120" i="22"/>
  <c r="F122" i="22"/>
  <c r="F105" i="22"/>
  <c r="F104" i="22"/>
  <c r="F103" i="22"/>
  <c r="H103" i="22"/>
  <c r="F98" i="22"/>
  <c r="F97" i="22"/>
  <c r="H97" i="22"/>
  <c r="F96" i="22"/>
  <c r="F95" i="22"/>
  <c r="F90" i="22"/>
  <c r="G90" i="22"/>
  <c r="F89" i="22"/>
  <c r="F88" i="22"/>
  <c r="F87" i="22"/>
  <c r="F82" i="22"/>
  <c r="F81" i="22"/>
  <c r="F80" i="22"/>
  <c r="F79" i="22"/>
  <c r="F74" i="22"/>
  <c r="G74" i="22"/>
  <c r="F69" i="22"/>
  <c r="H69" i="22"/>
  <c r="F70" i="22"/>
  <c r="F64" i="22"/>
  <c r="F63" i="22"/>
  <c r="F62" i="22"/>
  <c r="F61" i="22"/>
  <c r="F56" i="22"/>
  <c r="F55" i="22"/>
  <c r="F54" i="22"/>
  <c r="H54" i="22"/>
  <c r="F49" i="22"/>
  <c r="G49" i="22"/>
  <c r="F48" i="22"/>
  <c r="F47" i="22"/>
  <c r="H47" i="22"/>
  <c r="F46" i="22"/>
  <c r="F41" i="22"/>
  <c r="H41" i="22"/>
  <c r="F36" i="22"/>
  <c r="F31" i="22"/>
  <c r="G31" i="22"/>
  <c r="F26" i="22"/>
  <c r="F21" i="22"/>
  <c r="H21" i="22"/>
  <c r="F20" i="22"/>
  <c r="F19" i="22"/>
  <c r="G19" i="22"/>
  <c r="F18" i="22"/>
  <c r="H18" i="22"/>
  <c r="F17" i="22"/>
  <c r="H17" i="22"/>
  <c r="F16" i="22"/>
  <c r="F15" i="22"/>
  <c r="G15" i="22"/>
  <c r="F14" i="22"/>
  <c r="F13" i="22"/>
  <c r="H13" i="22"/>
  <c r="F13" i="10"/>
  <c r="G3" i="12"/>
  <c r="B6" i="22"/>
  <c r="B113" i="22"/>
  <c r="H174" i="22"/>
  <c r="H175" i="22"/>
  <c r="H177" i="22"/>
  <c r="G175" i="22"/>
  <c r="G174" i="22"/>
  <c r="H167" i="22"/>
  <c r="H169" i="22"/>
  <c r="G167" i="22"/>
  <c r="H159" i="22"/>
  <c r="H162" i="22"/>
  <c r="G162" i="22"/>
  <c r="G160" i="22"/>
  <c r="G159" i="22"/>
  <c r="H150" i="22"/>
  <c r="H152" i="22"/>
  <c r="H153" i="22"/>
  <c r="H154" i="22"/>
  <c r="G154" i="22"/>
  <c r="G153" i="22"/>
  <c r="G150" i="22"/>
  <c r="H145" i="22"/>
  <c r="F146" i="22"/>
  <c r="H138" i="22"/>
  <c r="H139" i="22"/>
  <c r="G140" i="22"/>
  <c r="G139" i="22"/>
  <c r="G138" i="22"/>
  <c r="H132" i="22"/>
  <c r="H133" i="22"/>
  <c r="G131" i="22"/>
  <c r="H126" i="22"/>
  <c r="F127" i="22"/>
  <c r="G126" i="22"/>
  <c r="G121" i="22"/>
  <c r="G120" i="22"/>
  <c r="B4" i="22"/>
  <c r="B111" i="22"/>
  <c r="B3" i="22"/>
  <c r="B110" i="22"/>
  <c r="B2" i="22"/>
  <c r="B109" i="22"/>
  <c r="H104" i="22"/>
  <c r="H105" i="22"/>
  <c r="F106" i="22"/>
  <c r="G105" i="22"/>
  <c r="G104" i="22"/>
  <c r="G103" i="22"/>
  <c r="H95" i="22"/>
  <c r="H96" i="22"/>
  <c r="G96" i="22"/>
  <c r="G95" i="22"/>
  <c r="H88" i="22"/>
  <c r="H89" i="22"/>
  <c r="H90" i="22"/>
  <c r="G89" i="22"/>
  <c r="G88" i="22"/>
  <c r="H80" i="22"/>
  <c r="H81" i="22"/>
  <c r="G81" i="22"/>
  <c r="G80" i="22"/>
  <c r="H74" i="22"/>
  <c r="F75" i="22"/>
  <c r="G69" i="22"/>
  <c r="H61" i="22"/>
  <c r="H63" i="22"/>
  <c r="H64" i="22"/>
  <c r="G64" i="22"/>
  <c r="G63" i="22"/>
  <c r="G61" i="22"/>
  <c r="H55" i="22"/>
  <c r="H56" i="22"/>
  <c r="G56" i="22"/>
  <c r="G55" i="22"/>
  <c r="G54" i="22"/>
  <c r="H48" i="22"/>
  <c r="H49" i="22"/>
  <c r="G48" i="22"/>
  <c r="G47" i="22"/>
  <c r="F42" i="22"/>
  <c r="G41" i="22"/>
  <c r="H36" i="22"/>
  <c r="F37" i="22"/>
  <c r="G36" i="22"/>
  <c r="H31" i="22"/>
  <c r="F32" i="22"/>
  <c r="H14" i="22"/>
  <c r="H15" i="22"/>
  <c r="H16" i="22"/>
  <c r="H19" i="22"/>
  <c r="H20" i="22"/>
  <c r="G21" i="22"/>
  <c r="G20" i="22"/>
  <c r="G18" i="22"/>
  <c r="G17" i="22"/>
  <c r="G16" i="22"/>
  <c r="G14" i="22"/>
  <c r="G13" i="22"/>
  <c r="F177" i="21"/>
  <c r="F176" i="21"/>
  <c r="F175" i="21"/>
  <c r="F174" i="21"/>
  <c r="F169" i="21"/>
  <c r="F168" i="21"/>
  <c r="F167" i="21"/>
  <c r="F162" i="21"/>
  <c r="F161" i="21"/>
  <c r="F160" i="21"/>
  <c r="F159" i="21"/>
  <c r="F154" i="21"/>
  <c r="G154" i="21"/>
  <c r="F153" i="21"/>
  <c r="H153" i="21"/>
  <c r="F152" i="21"/>
  <c r="F151" i="21"/>
  <c r="F150" i="21"/>
  <c r="G150" i="21"/>
  <c r="F145" i="21"/>
  <c r="H145" i="21"/>
  <c r="F140" i="21"/>
  <c r="F139" i="21"/>
  <c r="F138" i="21"/>
  <c r="H138" i="21"/>
  <c r="F133" i="21"/>
  <c r="H133" i="21"/>
  <c r="F132" i="21"/>
  <c r="F131" i="21"/>
  <c r="F126" i="21"/>
  <c r="F121" i="21"/>
  <c r="F120" i="21"/>
  <c r="F105" i="21"/>
  <c r="H105" i="21"/>
  <c r="F104" i="21"/>
  <c r="H104" i="21"/>
  <c r="F103" i="21"/>
  <c r="F98" i="21"/>
  <c r="F97" i="21"/>
  <c r="G97" i="21"/>
  <c r="F96" i="21"/>
  <c r="F95" i="21"/>
  <c r="H95" i="21"/>
  <c r="F90" i="21"/>
  <c r="F89" i="21"/>
  <c r="F88" i="21"/>
  <c r="G88" i="21"/>
  <c r="F87" i="21"/>
  <c r="F82" i="21"/>
  <c r="F81" i="21"/>
  <c r="F80" i="21"/>
  <c r="F79" i="21"/>
  <c r="F74" i="21"/>
  <c r="F69" i="21"/>
  <c r="F64" i="21"/>
  <c r="F63" i="21"/>
  <c r="F62" i="21"/>
  <c r="F61" i="21"/>
  <c r="F56" i="21"/>
  <c r="F55" i="21"/>
  <c r="F54" i="21"/>
  <c r="F49" i="21"/>
  <c r="H49" i="21"/>
  <c r="F48" i="21"/>
  <c r="F47" i="21"/>
  <c r="G47" i="21"/>
  <c r="F46" i="21"/>
  <c r="F41" i="21"/>
  <c r="F36" i="21"/>
  <c r="F31" i="21"/>
  <c r="H31" i="21"/>
  <c r="F26" i="21"/>
  <c r="F21" i="21"/>
  <c r="F20" i="21"/>
  <c r="H20" i="21"/>
  <c r="F19" i="21"/>
  <c r="H19" i="21"/>
  <c r="F18" i="21"/>
  <c r="F17" i="21"/>
  <c r="G17" i="21"/>
  <c r="F16" i="21"/>
  <c r="F15" i="21"/>
  <c r="H15" i="21"/>
  <c r="F14" i="21"/>
  <c r="F13" i="21"/>
  <c r="G13" i="21"/>
  <c r="F4" i="12"/>
  <c r="B7" i="21"/>
  <c r="B114" i="21"/>
  <c r="H176" i="21"/>
  <c r="H177" i="21"/>
  <c r="G177" i="21"/>
  <c r="G176" i="21"/>
  <c r="H168" i="21"/>
  <c r="H169" i="21"/>
  <c r="G169" i="21"/>
  <c r="G168" i="21"/>
  <c r="H160" i="21"/>
  <c r="H161" i="21"/>
  <c r="G161" i="21"/>
  <c r="G160" i="21"/>
  <c r="H152" i="21"/>
  <c r="G152" i="21"/>
  <c r="F146" i="21"/>
  <c r="G145" i="21"/>
  <c r="H140" i="21"/>
  <c r="G140" i="21"/>
  <c r="H132" i="21"/>
  <c r="G133" i="21"/>
  <c r="G132" i="21"/>
  <c r="H120" i="21"/>
  <c r="H121" i="21"/>
  <c r="F122" i="21"/>
  <c r="G121" i="21"/>
  <c r="G120" i="21"/>
  <c r="B4" i="21"/>
  <c r="B111" i="21"/>
  <c r="B3" i="21"/>
  <c r="B110" i="21"/>
  <c r="B2" i="21"/>
  <c r="B109" i="21"/>
  <c r="H103" i="21"/>
  <c r="G105" i="21"/>
  <c r="G104" i="21"/>
  <c r="G103" i="21"/>
  <c r="H98" i="21"/>
  <c r="G98" i="21"/>
  <c r="H87" i="21"/>
  <c r="H90" i="21"/>
  <c r="G90" i="21"/>
  <c r="G87" i="21"/>
  <c r="H79" i="21"/>
  <c r="H82" i="21"/>
  <c r="G82" i="21"/>
  <c r="G79" i="21"/>
  <c r="H74" i="21"/>
  <c r="F75" i="21"/>
  <c r="G74" i="21"/>
  <c r="H62" i="21"/>
  <c r="H63" i="21"/>
  <c r="G63" i="21"/>
  <c r="G62" i="21"/>
  <c r="H54" i="21"/>
  <c r="H55" i="21"/>
  <c r="G55" i="21"/>
  <c r="G54" i="21"/>
  <c r="H46" i="21"/>
  <c r="H47" i="21"/>
  <c r="G49" i="21"/>
  <c r="G46" i="21"/>
  <c r="F32" i="21"/>
  <c r="G31" i="21"/>
  <c r="H26" i="21"/>
  <c r="F27" i="21"/>
  <c r="G26" i="21"/>
  <c r="H13" i="21"/>
  <c r="H14" i="21"/>
  <c r="H18" i="21"/>
  <c r="G19" i="21"/>
  <c r="G18" i="21"/>
  <c r="G15" i="21"/>
  <c r="G14" i="21"/>
  <c r="F177" i="20"/>
  <c r="G177" i="20"/>
  <c r="F176" i="20"/>
  <c r="F175" i="20"/>
  <c r="F174" i="20"/>
  <c r="F169" i="20"/>
  <c r="G169" i="20"/>
  <c r="F168" i="20"/>
  <c r="F167" i="20"/>
  <c r="F162" i="20"/>
  <c r="F161" i="20"/>
  <c r="F160" i="20"/>
  <c r="H160" i="20"/>
  <c r="F159" i="20"/>
  <c r="F154" i="20"/>
  <c r="F153" i="20"/>
  <c r="G153" i="20"/>
  <c r="F152" i="20"/>
  <c r="G152" i="20"/>
  <c r="F151" i="20"/>
  <c r="H151" i="20"/>
  <c r="F150" i="20"/>
  <c r="F145" i="20"/>
  <c r="G145" i="20"/>
  <c r="F140" i="20"/>
  <c r="H140" i="20"/>
  <c r="F139" i="20"/>
  <c r="F138" i="20"/>
  <c r="F133" i="20"/>
  <c r="G133" i="20"/>
  <c r="F132" i="20"/>
  <c r="F131" i="20"/>
  <c r="H131" i="20"/>
  <c r="F126" i="20"/>
  <c r="F121" i="20"/>
  <c r="H121" i="20"/>
  <c r="F120" i="20"/>
  <c r="F105" i="20"/>
  <c r="F104" i="20"/>
  <c r="F103" i="20"/>
  <c r="H103" i="20"/>
  <c r="F98" i="20"/>
  <c r="G98" i="20"/>
  <c r="F97" i="20"/>
  <c r="H97" i="20"/>
  <c r="F96" i="20"/>
  <c r="F95" i="20"/>
  <c r="F90" i="20"/>
  <c r="G90" i="20"/>
  <c r="F89" i="20"/>
  <c r="F88" i="20"/>
  <c r="F87" i="20"/>
  <c r="F82" i="20"/>
  <c r="H82" i="20"/>
  <c r="F81" i="20"/>
  <c r="F80" i="20"/>
  <c r="F79" i="20"/>
  <c r="F74" i="20"/>
  <c r="G74" i="20"/>
  <c r="F69" i="20"/>
  <c r="H69" i="20"/>
  <c r="F70" i="20"/>
  <c r="F64" i="20"/>
  <c r="F63" i="20"/>
  <c r="F62" i="20"/>
  <c r="H62" i="20"/>
  <c r="F61" i="20"/>
  <c r="F56" i="20"/>
  <c r="F55" i="20"/>
  <c r="H55" i="20"/>
  <c r="F54" i="20"/>
  <c r="H54" i="20"/>
  <c r="F49" i="20"/>
  <c r="G49" i="20"/>
  <c r="F48" i="20"/>
  <c r="F47" i="20"/>
  <c r="H47" i="20"/>
  <c r="F46" i="20"/>
  <c r="F41" i="20"/>
  <c r="H41" i="20"/>
  <c r="F36" i="20"/>
  <c r="F31" i="20"/>
  <c r="G31" i="20"/>
  <c r="F26" i="20"/>
  <c r="G26" i="20"/>
  <c r="F21" i="20"/>
  <c r="H21" i="20"/>
  <c r="F20" i="20"/>
  <c r="F19" i="20"/>
  <c r="G19" i="20"/>
  <c r="F18" i="20"/>
  <c r="F17" i="20"/>
  <c r="H17" i="20"/>
  <c r="F16" i="20"/>
  <c r="F15" i="20"/>
  <c r="G15" i="20"/>
  <c r="F14" i="20"/>
  <c r="F13" i="20"/>
  <c r="H13" i="20"/>
  <c r="F11" i="10"/>
  <c r="E3" i="12"/>
  <c r="B6" i="20"/>
  <c r="B113" i="20"/>
  <c r="H174" i="20"/>
  <c r="H175" i="20"/>
  <c r="H177" i="20"/>
  <c r="G175" i="20"/>
  <c r="G174" i="20"/>
  <c r="H167" i="20"/>
  <c r="H169" i="20"/>
  <c r="G167" i="20"/>
  <c r="H159" i="20"/>
  <c r="H162" i="20"/>
  <c r="G162" i="20"/>
  <c r="G160" i="20"/>
  <c r="G159" i="20"/>
  <c r="H150" i="20"/>
  <c r="H152" i="20"/>
  <c r="H153" i="20"/>
  <c r="H154" i="20"/>
  <c r="G154" i="20"/>
  <c r="G150" i="20"/>
  <c r="H145" i="20"/>
  <c r="F146" i="20"/>
  <c r="H138" i="20"/>
  <c r="H139" i="20"/>
  <c r="F141" i="20"/>
  <c r="G140" i="20"/>
  <c r="G139" i="20"/>
  <c r="G138" i="20"/>
  <c r="H132" i="20"/>
  <c r="H133" i="20"/>
  <c r="G132" i="20"/>
  <c r="G131" i="20"/>
  <c r="H126" i="20"/>
  <c r="F127" i="20"/>
  <c r="G126" i="20"/>
  <c r="H120" i="20"/>
  <c r="F122" i="20"/>
  <c r="G121" i="20"/>
  <c r="G120" i="20"/>
  <c r="B4" i="20"/>
  <c r="B111" i="20"/>
  <c r="B3" i="20"/>
  <c r="B110" i="20"/>
  <c r="B2" i="20"/>
  <c r="B109" i="20"/>
  <c r="H104" i="20"/>
  <c r="H105" i="20"/>
  <c r="F106" i="20"/>
  <c r="G105" i="20"/>
  <c r="G104" i="20"/>
  <c r="H95" i="20"/>
  <c r="H96" i="20"/>
  <c r="H98" i="20"/>
  <c r="F99" i="20"/>
  <c r="G96" i="20"/>
  <c r="G95" i="20"/>
  <c r="H88" i="20"/>
  <c r="H89" i="20"/>
  <c r="H90" i="20"/>
  <c r="G89" i="20"/>
  <c r="G88" i="20"/>
  <c r="H80" i="20"/>
  <c r="H81" i="20"/>
  <c r="G82" i="20"/>
  <c r="G81" i="20"/>
  <c r="G80" i="20"/>
  <c r="H74" i="20"/>
  <c r="F75" i="20"/>
  <c r="G69" i="20"/>
  <c r="H61" i="20"/>
  <c r="H63" i="20"/>
  <c r="H64" i="20"/>
  <c r="G64" i="20"/>
  <c r="G63" i="20"/>
  <c r="G62" i="20"/>
  <c r="G61" i="20"/>
  <c r="H56" i="20"/>
  <c r="G56" i="20"/>
  <c r="G55" i="20"/>
  <c r="G54" i="20"/>
  <c r="H48" i="20"/>
  <c r="H49" i="20"/>
  <c r="G48" i="20"/>
  <c r="F42" i="20"/>
  <c r="G41" i="20"/>
  <c r="H36" i="20"/>
  <c r="F37" i="20"/>
  <c r="G36" i="20"/>
  <c r="H31" i="20"/>
  <c r="F32" i="20"/>
  <c r="H26" i="20"/>
  <c r="F27" i="20"/>
  <c r="H14" i="20"/>
  <c r="H15" i="20"/>
  <c r="H16" i="20"/>
  <c r="H18" i="20"/>
  <c r="H20" i="20"/>
  <c r="G21" i="20"/>
  <c r="G20" i="20"/>
  <c r="G18" i="20"/>
  <c r="G17" i="20"/>
  <c r="G16" i="20"/>
  <c r="G14" i="20"/>
  <c r="G13" i="20"/>
  <c r="B4" i="13"/>
  <c r="B3" i="13"/>
  <c r="B2" i="13"/>
  <c r="D4" i="12"/>
  <c r="B7" i="13"/>
  <c r="B114" i="13"/>
  <c r="AL4" i="12"/>
  <c r="B7" i="53"/>
  <c r="B114" i="53"/>
  <c r="AK4" i="12"/>
  <c r="B7" i="52"/>
  <c r="B114" i="52"/>
  <c r="AJ4" i="12"/>
  <c r="B7" i="51"/>
  <c r="B114" i="51"/>
  <c r="AI4" i="12"/>
  <c r="B7" i="50"/>
  <c r="B114" i="50"/>
  <c r="AH4" i="12"/>
  <c r="B7" i="49"/>
  <c r="B114" i="49"/>
  <c r="AG4" i="12"/>
  <c r="B7" i="48"/>
  <c r="B114" i="48"/>
  <c r="AF4" i="12"/>
  <c r="B7" i="47"/>
  <c r="B114" i="47"/>
  <c r="AD4" i="12"/>
  <c r="B7" i="45"/>
  <c r="B114" i="45"/>
  <c r="AC4" i="12"/>
  <c r="B7" i="44"/>
  <c r="B114" i="44"/>
  <c r="AB4" i="12"/>
  <c r="B7" i="43"/>
  <c r="B114" i="43"/>
  <c r="AA4" i="12"/>
  <c r="B7" i="42"/>
  <c r="B114" i="42"/>
  <c r="Y4" i="12"/>
  <c r="B7" i="40"/>
  <c r="B114" i="40"/>
  <c r="X4" i="12"/>
  <c r="B7" i="39"/>
  <c r="B114" i="39"/>
  <c r="W4" i="12"/>
  <c r="B7" i="38"/>
  <c r="B114" i="38"/>
  <c r="V4" i="12"/>
  <c r="B7" i="37"/>
  <c r="B114" i="37"/>
  <c r="U4" i="12"/>
  <c r="B7" i="36"/>
  <c r="B114" i="36"/>
  <c r="T4" i="12"/>
  <c r="B7" i="35"/>
  <c r="B114" i="35"/>
  <c r="R4" i="12"/>
  <c r="B7" i="33"/>
  <c r="B114" i="33"/>
  <c r="Q4" i="12"/>
  <c r="B7" i="32"/>
  <c r="B114" i="32"/>
  <c r="P4" i="12"/>
  <c r="B7" i="31"/>
  <c r="B114" i="31"/>
  <c r="O4" i="12"/>
  <c r="B7" i="30"/>
  <c r="B114" i="30"/>
  <c r="N4" i="12"/>
  <c r="B7" i="29"/>
  <c r="B114" i="29"/>
  <c r="M4" i="12"/>
  <c r="B7" i="28"/>
  <c r="B114" i="28"/>
  <c r="L4" i="12"/>
  <c r="B7" i="27"/>
  <c r="B114" i="27"/>
  <c r="K4" i="12"/>
  <c r="B7" i="26"/>
  <c r="B114" i="26"/>
  <c r="J4" i="12"/>
  <c r="B7" i="25"/>
  <c r="B114" i="25"/>
  <c r="G4" i="12"/>
  <c r="B7" i="22"/>
  <c r="B114" i="22"/>
  <c r="E4" i="12"/>
  <c r="B7" i="20"/>
  <c r="B114" i="20"/>
  <c r="F10" i="10"/>
  <c r="D3" i="12"/>
  <c r="B6" i="13"/>
  <c r="B113" i="13"/>
  <c r="F12" i="10"/>
  <c r="F15" i="10"/>
  <c r="F17" i="10"/>
  <c r="F18" i="10"/>
  <c r="F19" i="10"/>
  <c r="F20" i="10"/>
  <c r="F21" i="10"/>
  <c r="F23" i="10"/>
  <c r="F24" i="10"/>
  <c r="F25" i="10"/>
  <c r="F26" i="10"/>
  <c r="F27" i="10"/>
  <c r="F28" i="10"/>
  <c r="F29" i="10"/>
  <c r="F31" i="10"/>
  <c r="F32" i="10"/>
  <c r="F33" i="10"/>
  <c r="F34" i="10"/>
  <c r="F35" i="10"/>
  <c r="F36" i="10"/>
  <c r="F37" i="10"/>
  <c r="F38" i="10"/>
  <c r="F40" i="10"/>
  <c r="F41" i="10"/>
  <c r="F42" i="10"/>
  <c r="F44" i="10"/>
  <c r="D31" i="12"/>
  <c r="D36" i="12"/>
  <c r="D37" i="12"/>
  <c r="D84" i="12"/>
  <c r="D89" i="12"/>
  <c r="D99" i="12"/>
  <c r="D85" i="12"/>
  <c r="AU81" i="12"/>
  <c r="H60" i="14"/>
  <c r="AN77" i="12"/>
  <c r="AN78" i="12"/>
  <c r="AN79" i="12"/>
  <c r="AN80" i="12"/>
  <c r="AV77" i="12"/>
  <c r="AU73" i="12"/>
  <c r="H58" i="14"/>
  <c r="AN69" i="12"/>
  <c r="AN70" i="12"/>
  <c r="AN71" i="12"/>
  <c r="AN72" i="12"/>
  <c r="AN68" i="12"/>
  <c r="AU68" i="12"/>
  <c r="H56" i="14"/>
  <c r="AV63" i="12"/>
  <c r="AN55" i="12"/>
  <c r="AU55" i="12"/>
  <c r="H51" i="14"/>
  <c r="AU54" i="12"/>
  <c r="H50" i="14"/>
  <c r="AU53" i="12"/>
  <c r="H49" i="14"/>
  <c r="D32" i="12"/>
  <c r="AF99" i="12"/>
  <c r="AG99" i="12"/>
  <c r="AG89" i="12"/>
  <c r="AG90" i="12"/>
  <c r="AH99" i="12"/>
  <c r="AI99" i="12"/>
  <c r="AJ99" i="12"/>
  <c r="AK99" i="12"/>
  <c r="AK89" i="12"/>
  <c r="AK90" i="12"/>
  <c r="AL99" i="12"/>
  <c r="D88" i="12"/>
  <c r="D87" i="12"/>
  <c r="D86" i="12"/>
  <c r="D33" i="12"/>
  <c r="D34" i="12"/>
  <c r="D35" i="12"/>
  <c r="AN24" i="12"/>
  <c r="AN25" i="12"/>
  <c r="AN26" i="12"/>
  <c r="AV24" i="12"/>
  <c r="AN20" i="12"/>
  <c r="AN21" i="12"/>
  <c r="AN22" i="12"/>
  <c r="AN23" i="12"/>
  <c r="AN15" i="12"/>
  <c r="AN16" i="12"/>
  <c r="AN17" i="12"/>
  <c r="AN18" i="12"/>
  <c r="AN19" i="12"/>
  <c r="AN14" i="12"/>
  <c r="AV14" i="12"/>
  <c r="AN11" i="12"/>
  <c r="AN12" i="12"/>
  <c r="AN13" i="12"/>
  <c r="AU11" i="12"/>
  <c r="H23" i="14"/>
  <c r="AN7" i="12"/>
  <c r="AN8" i="12"/>
  <c r="AN9" i="12"/>
  <c r="AN10" i="12"/>
  <c r="AN5" i="12"/>
  <c r="AN6" i="12"/>
  <c r="AV81" i="12"/>
  <c r="AV69" i="12"/>
  <c r="AV68" i="12"/>
  <c r="AV55" i="12"/>
  <c r="AV54" i="12"/>
  <c r="AV53" i="12"/>
  <c r="C14" i="14"/>
  <c r="C13" i="14"/>
  <c r="C12" i="14"/>
  <c r="C11" i="14"/>
  <c r="C10" i="14"/>
  <c r="C9" i="14"/>
  <c r="AF3" i="12"/>
  <c r="AG92" i="12"/>
  <c r="AH3" i="12"/>
  <c r="AI3" i="12"/>
  <c r="B6" i="50"/>
  <c r="B113" i="50"/>
  <c r="AI92" i="12"/>
  <c r="AJ3" i="12"/>
  <c r="AK92" i="12"/>
  <c r="AL3" i="12"/>
  <c r="AF84" i="12"/>
  <c r="AG84" i="12"/>
  <c r="AG91" i="12"/>
  <c r="AH84" i="12"/>
  <c r="AI84" i="12"/>
  <c r="AJ84" i="12"/>
  <c r="AK84" i="12"/>
  <c r="AL84" i="12"/>
  <c r="AF85" i="12"/>
  <c r="AG85" i="12"/>
  <c r="AH85" i="12"/>
  <c r="AI85" i="12"/>
  <c r="AJ85" i="12"/>
  <c r="AK85" i="12"/>
  <c r="AL85" i="12"/>
  <c r="AF86" i="12"/>
  <c r="AG86" i="12"/>
  <c r="AH86" i="12"/>
  <c r="AI86" i="12"/>
  <c r="AJ86" i="12"/>
  <c r="AK86" i="12"/>
  <c r="AL86" i="12"/>
  <c r="AF87" i="12"/>
  <c r="AG87" i="12"/>
  <c r="AH87" i="12"/>
  <c r="AI87" i="12"/>
  <c r="AJ87" i="12"/>
  <c r="AK87" i="12"/>
  <c r="AL87" i="12"/>
  <c r="AF88" i="12"/>
  <c r="AG88" i="12"/>
  <c r="AH88" i="12"/>
  <c r="AI88" i="12"/>
  <c r="AJ88" i="12"/>
  <c r="AK88" i="12"/>
  <c r="AL88" i="12"/>
  <c r="AF89" i="12"/>
  <c r="AH89" i="12"/>
  <c r="AI89" i="12"/>
  <c r="AI91" i="12"/>
  <c r="AJ89" i="12"/>
  <c r="AL89" i="12"/>
  <c r="AF90" i="12"/>
  <c r="AJ90" i="12"/>
  <c r="AF91" i="12"/>
  <c r="AJ91" i="12"/>
  <c r="AK91" i="12"/>
  <c r="AG41" i="12"/>
  <c r="AI41" i="12"/>
  <c r="AK41" i="12"/>
  <c r="AL41" i="12"/>
  <c r="AF31" i="12"/>
  <c r="AG31" i="12"/>
  <c r="AH31" i="12"/>
  <c r="AH36" i="12"/>
  <c r="AH37" i="12"/>
  <c r="AI31" i="12"/>
  <c r="AI36" i="12"/>
  <c r="AI37" i="12"/>
  <c r="AJ31" i="12"/>
  <c r="AK31" i="12"/>
  <c r="AL31" i="12"/>
  <c r="AL36" i="12"/>
  <c r="AL37" i="12"/>
  <c r="AF32" i="12"/>
  <c r="AG32" i="12"/>
  <c r="AH32" i="12"/>
  <c r="AI32" i="12"/>
  <c r="AJ32" i="12"/>
  <c r="AK32" i="12"/>
  <c r="AL32" i="12"/>
  <c r="AF33" i="12"/>
  <c r="AG33" i="12"/>
  <c r="AH33" i="12"/>
  <c r="AI33" i="12"/>
  <c r="AJ33" i="12"/>
  <c r="AK33" i="12"/>
  <c r="AL33" i="12"/>
  <c r="AF34" i="12"/>
  <c r="AG34" i="12"/>
  <c r="AH34" i="12"/>
  <c r="AI34" i="12"/>
  <c r="AJ34" i="12"/>
  <c r="AK34" i="12"/>
  <c r="AL34" i="12"/>
  <c r="AF35" i="12"/>
  <c r="AG35" i="12"/>
  <c r="AH35" i="12"/>
  <c r="AI35" i="12"/>
  <c r="AJ35" i="12"/>
  <c r="AK35" i="12"/>
  <c r="AL35" i="12"/>
  <c r="AF36" i="12"/>
  <c r="AF37" i="12"/>
  <c r="AG36" i="12"/>
  <c r="AJ36" i="12"/>
  <c r="AJ37" i="12"/>
  <c r="AK36" i="12"/>
  <c r="AG37" i="12"/>
  <c r="AK37" i="12"/>
  <c r="F177" i="13"/>
  <c r="H177" i="13"/>
  <c r="F176" i="13"/>
  <c r="F175" i="13"/>
  <c r="F174" i="13"/>
  <c r="G174" i="13"/>
  <c r="F169" i="13"/>
  <c r="F168" i="13"/>
  <c r="F167" i="13"/>
  <c r="H167" i="13"/>
  <c r="H168" i="13"/>
  <c r="H169" i="13"/>
  <c r="F170" i="13"/>
  <c r="H174" i="13"/>
  <c r="H176" i="13"/>
  <c r="G177" i="13"/>
  <c r="G176" i="13"/>
  <c r="B109" i="13"/>
  <c r="B110" i="13"/>
  <c r="B111" i="13"/>
  <c r="G169" i="13"/>
  <c r="G168" i="13"/>
  <c r="F159" i="13"/>
  <c r="H159" i="13"/>
  <c r="F160" i="13"/>
  <c r="H160" i="13"/>
  <c r="F161" i="13"/>
  <c r="G161" i="13"/>
  <c r="H161" i="13"/>
  <c r="F162" i="13"/>
  <c r="G160" i="13"/>
  <c r="G159" i="13"/>
  <c r="F150" i="13"/>
  <c r="H150" i="13"/>
  <c r="F151" i="13"/>
  <c r="H151" i="13"/>
  <c r="F152" i="13"/>
  <c r="H152" i="13"/>
  <c r="F153" i="13"/>
  <c r="H153" i="13"/>
  <c r="F154" i="13"/>
  <c r="H154" i="13"/>
  <c r="G153" i="13"/>
  <c r="G151" i="13"/>
  <c r="F145" i="13"/>
  <c r="H145" i="13"/>
  <c r="F146" i="13"/>
  <c r="F126" i="13"/>
  <c r="H126" i="13"/>
  <c r="F127" i="13"/>
  <c r="F140" i="13"/>
  <c r="G140" i="13"/>
  <c r="F139" i="13"/>
  <c r="G139" i="13"/>
  <c r="F138" i="13"/>
  <c r="H138" i="13"/>
  <c r="H140" i="13"/>
  <c r="G138" i="13"/>
  <c r="F133" i="13"/>
  <c r="F132" i="13"/>
  <c r="H132" i="13"/>
  <c r="F131" i="13"/>
  <c r="H133" i="13"/>
  <c r="G133" i="13"/>
  <c r="F120" i="13"/>
  <c r="H120" i="13"/>
  <c r="F121" i="13"/>
  <c r="H121" i="13"/>
  <c r="F122" i="13"/>
  <c r="G121" i="13"/>
  <c r="F105" i="13"/>
  <c r="G105" i="13"/>
  <c r="F104" i="13"/>
  <c r="F103" i="13"/>
  <c r="H103" i="13"/>
  <c r="F98" i="13"/>
  <c r="G98" i="13"/>
  <c r="F97" i="13"/>
  <c r="G97" i="13"/>
  <c r="F96" i="13"/>
  <c r="H96" i="13"/>
  <c r="F95" i="13"/>
  <c r="H95" i="13"/>
  <c r="H97" i="13"/>
  <c r="H98" i="13"/>
  <c r="F99" i="13"/>
  <c r="F90" i="13"/>
  <c r="F89" i="13"/>
  <c r="G89" i="13"/>
  <c r="F88" i="13"/>
  <c r="F87" i="13"/>
  <c r="H87" i="13"/>
  <c r="H90" i="13"/>
  <c r="H89" i="13"/>
  <c r="F82" i="13"/>
  <c r="G82" i="13"/>
  <c r="H82" i="13"/>
  <c r="F81" i="13"/>
  <c r="G81" i="13"/>
  <c r="F80" i="13"/>
  <c r="G80" i="13"/>
  <c r="F79" i="13"/>
  <c r="H79" i="13"/>
  <c r="F74" i="13"/>
  <c r="F69" i="13"/>
  <c r="H69" i="13"/>
  <c r="F70" i="13"/>
  <c r="F62" i="13"/>
  <c r="H62" i="13"/>
  <c r="F63" i="13"/>
  <c r="F64" i="13"/>
  <c r="H64" i="13"/>
  <c r="F61" i="13"/>
  <c r="F54" i="13"/>
  <c r="H54" i="13"/>
  <c r="F55" i="13"/>
  <c r="F56" i="13"/>
  <c r="H56" i="13"/>
  <c r="F47" i="13"/>
  <c r="H47" i="13"/>
  <c r="F48" i="13"/>
  <c r="G48" i="13"/>
  <c r="F49" i="13"/>
  <c r="F46" i="13"/>
  <c r="H46" i="13"/>
  <c r="H49" i="13"/>
  <c r="G49" i="13"/>
  <c r="F41" i="13"/>
  <c r="F36" i="13"/>
  <c r="H36" i="13"/>
  <c r="F37" i="13"/>
  <c r="F31" i="13"/>
  <c r="H31" i="13"/>
  <c r="F32" i="13"/>
  <c r="F26" i="13"/>
  <c r="F14" i="13"/>
  <c r="H14" i="13"/>
  <c r="F15" i="13"/>
  <c r="G15" i="13"/>
  <c r="F16" i="13"/>
  <c r="G16" i="13"/>
  <c r="F17" i="13"/>
  <c r="G17" i="13"/>
  <c r="F18" i="13"/>
  <c r="G18" i="13"/>
  <c r="F19" i="13"/>
  <c r="F20" i="13"/>
  <c r="G20" i="13"/>
  <c r="F21" i="13"/>
  <c r="F13" i="13"/>
  <c r="G13" i="13"/>
  <c r="H105" i="13"/>
  <c r="G103" i="13"/>
  <c r="G96" i="13"/>
  <c r="G95" i="13"/>
  <c r="G87" i="13"/>
  <c r="G90" i="13"/>
  <c r="G79" i="13"/>
  <c r="G69" i="13"/>
  <c r="G62" i="13"/>
  <c r="G64" i="13"/>
  <c r="G54" i="13"/>
  <c r="G56" i="13"/>
  <c r="G14" i="13"/>
  <c r="H18" i="13"/>
  <c r="G47" i="13"/>
  <c r="G46" i="13"/>
  <c r="G31" i="13"/>
  <c r="G36" i="13"/>
  <c r="H20" i="13"/>
  <c r="H16" i="13"/>
  <c r="H15" i="13"/>
  <c r="E99" i="12"/>
  <c r="F99" i="12"/>
  <c r="G99" i="12"/>
  <c r="H99" i="12"/>
  <c r="I99" i="12"/>
  <c r="J99" i="12"/>
  <c r="K99" i="12"/>
  <c r="L99" i="12"/>
  <c r="L89" i="12"/>
  <c r="L90" i="12"/>
  <c r="M99" i="12"/>
  <c r="N99" i="12"/>
  <c r="O99" i="12"/>
  <c r="P99" i="12"/>
  <c r="P89" i="12"/>
  <c r="P90" i="12"/>
  <c r="Q99" i="12"/>
  <c r="R99" i="12"/>
  <c r="R89" i="12"/>
  <c r="R90" i="12"/>
  <c r="S99" i="12"/>
  <c r="T99" i="12"/>
  <c r="T89" i="12"/>
  <c r="T90" i="12"/>
  <c r="U99" i="12"/>
  <c r="U89" i="12"/>
  <c r="U90" i="12"/>
  <c r="V99" i="12"/>
  <c r="W99" i="12"/>
  <c r="X99" i="12"/>
  <c r="X89" i="12"/>
  <c r="X90" i="12"/>
  <c r="Y99" i="12"/>
  <c r="Z99" i="12"/>
  <c r="Z89" i="12"/>
  <c r="Z90" i="12"/>
  <c r="AA99" i="12"/>
  <c r="AB99" i="12"/>
  <c r="AB89" i="12"/>
  <c r="AB90" i="12"/>
  <c r="AC99" i="12"/>
  <c r="AD99" i="12"/>
  <c r="AE99" i="12"/>
  <c r="AC89" i="12"/>
  <c r="AC90" i="12"/>
  <c r="M89" i="12"/>
  <c r="M90" i="12"/>
  <c r="AE89" i="12"/>
  <c r="AE90" i="12"/>
  <c r="W89" i="12"/>
  <c r="W90" i="12"/>
  <c r="O89" i="12"/>
  <c r="O90" i="12"/>
  <c r="K89" i="12"/>
  <c r="K84" i="12"/>
  <c r="K91" i="12"/>
  <c r="K90" i="12"/>
  <c r="N89" i="12"/>
  <c r="N90" i="12"/>
  <c r="Q89" i="12"/>
  <c r="Q90" i="12"/>
  <c r="S89" i="12"/>
  <c r="S84" i="12"/>
  <c r="S91" i="12"/>
  <c r="S90" i="12"/>
  <c r="V89" i="12"/>
  <c r="V90" i="12"/>
  <c r="Y89" i="12"/>
  <c r="Y90" i="12"/>
  <c r="AA89" i="12"/>
  <c r="AD89" i="12"/>
  <c r="AD90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L84" i="12"/>
  <c r="M84" i="12"/>
  <c r="M91" i="12"/>
  <c r="N84" i="12"/>
  <c r="N91" i="12"/>
  <c r="O84" i="12"/>
  <c r="P84" i="12"/>
  <c r="Q84" i="12"/>
  <c r="Q91" i="12"/>
  <c r="R84" i="12"/>
  <c r="R91" i="12"/>
  <c r="T84" i="12"/>
  <c r="U84" i="12"/>
  <c r="U91" i="12"/>
  <c r="V84" i="12"/>
  <c r="V91" i="12"/>
  <c r="W84" i="12"/>
  <c r="X84" i="12"/>
  <c r="Y84" i="12"/>
  <c r="Y91" i="12"/>
  <c r="Z84" i="12"/>
  <c r="AA84" i="12"/>
  <c r="AB84" i="12"/>
  <c r="AC84" i="12"/>
  <c r="AC91" i="12"/>
  <c r="AD84" i="12"/>
  <c r="AE84" i="12"/>
  <c r="AN81" i="12"/>
  <c r="AO81" i="12"/>
  <c r="AP81" i="12"/>
  <c r="AQ81" i="12"/>
  <c r="AN82" i="12"/>
  <c r="AO82" i="12"/>
  <c r="AP82" i="12"/>
  <c r="AQ82" i="12"/>
  <c r="AN83" i="12"/>
  <c r="AO83" i="12"/>
  <c r="AP83" i="12"/>
  <c r="AQ83" i="12"/>
  <c r="AB91" i="12"/>
  <c r="X91" i="12"/>
  <c r="T91" i="12"/>
  <c r="P91" i="12"/>
  <c r="L91" i="12"/>
  <c r="AE91" i="12"/>
  <c r="O91" i="12"/>
  <c r="Z91" i="12"/>
  <c r="AP78" i="12"/>
  <c r="AQ78" i="12"/>
  <c r="AN44" i="12"/>
  <c r="AO44" i="12"/>
  <c r="AN45" i="12"/>
  <c r="AO45" i="12"/>
  <c r="AN46" i="12"/>
  <c r="AO46" i="12"/>
  <c r="AN47" i="12"/>
  <c r="AO47" i="12"/>
  <c r="AN48" i="12"/>
  <c r="AO48" i="12"/>
  <c r="AN49" i="12"/>
  <c r="AO49" i="12"/>
  <c r="AN50" i="12"/>
  <c r="AO50" i="12"/>
  <c r="AN51" i="12"/>
  <c r="AO51" i="12"/>
  <c r="AN52" i="12"/>
  <c r="AO52" i="12"/>
  <c r="AN53" i="12"/>
  <c r="AO53" i="12"/>
  <c r="AN54" i="12"/>
  <c r="AO54" i="12"/>
  <c r="AO55" i="12"/>
  <c r="AN56" i="12"/>
  <c r="AO56" i="12"/>
  <c r="AN57" i="12"/>
  <c r="AO57" i="12"/>
  <c r="AN58" i="12"/>
  <c r="AO58" i="12"/>
  <c r="AN59" i="12"/>
  <c r="AO59" i="12"/>
  <c r="AN60" i="12"/>
  <c r="AO60" i="12"/>
  <c r="AN61" i="12"/>
  <c r="AO61" i="12"/>
  <c r="AN62" i="12"/>
  <c r="AO62" i="12"/>
  <c r="AN63" i="12"/>
  <c r="AO63" i="12"/>
  <c r="AN64" i="12"/>
  <c r="AO64" i="12"/>
  <c r="AN65" i="12"/>
  <c r="AO65" i="12"/>
  <c r="AN66" i="12"/>
  <c r="AO66" i="12"/>
  <c r="AN67" i="12"/>
  <c r="AO67" i="12"/>
  <c r="AO68" i="12"/>
  <c r="AO69" i="12"/>
  <c r="AO70" i="12"/>
  <c r="AO71" i="12"/>
  <c r="AO72" i="12"/>
  <c r="AN73" i="12"/>
  <c r="AO73" i="12"/>
  <c r="AN74" i="12"/>
  <c r="AO74" i="12"/>
  <c r="AN75" i="12"/>
  <c r="AO75" i="12"/>
  <c r="AN76" i="12"/>
  <c r="AO76" i="12"/>
  <c r="AO77" i="12"/>
  <c r="AO78" i="12"/>
  <c r="AO79" i="12"/>
  <c r="AO80" i="12"/>
  <c r="AO43" i="12"/>
  <c r="AN43" i="12"/>
  <c r="AO6" i="12"/>
  <c r="AO7" i="12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N27" i="12"/>
  <c r="AO27" i="12"/>
  <c r="AN28" i="12"/>
  <c r="AO28" i="12"/>
  <c r="AN29" i="12"/>
  <c r="AO29" i="12"/>
  <c r="AN30" i="12"/>
  <c r="AO30" i="12"/>
  <c r="AO5" i="12"/>
  <c r="M31" i="12"/>
  <c r="M32" i="12"/>
  <c r="X36" i="12"/>
  <c r="Y36" i="12"/>
  <c r="Z36" i="12"/>
  <c r="AA36" i="12"/>
  <c r="AB36" i="12"/>
  <c r="AC36" i="12"/>
  <c r="AE36" i="12"/>
  <c r="R36" i="12"/>
  <c r="S36" i="12"/>
  <c r="T36" i="12"/>
  <c r="U36" i="12"/>
  <c r="V36" i="12"/>
  <c r="W36" i="12"/>
  <c r="E36" i="12"/>
  <c r="F36" i="12"/>
  <c r="G36" i="12"/>
  <c r="H36" i="12"/>
  <c r="I36" i="12"/>
  <c r="J36" i="12"/>
  <c r="K36" i="12"/>
  <c r="L36" i="12"/>
  <c r="M36" i="12"/>
  <c r="M37" i="12"/>
  <c r="N36" i="12"/>
  <c r="O36" i="12"/>
  <c r="P36" i="12"/>
  <c r="P31" i="12"/>
  <c r="P37" i="12"/>
  <c r="Q36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E35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E34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E33" i="12"/>
  <c r="E32" i="12"/>
  <c r="F32" i="12"/>
  <c r="G32" i="12"/>
  <c r="H32" i="12"/>
  <c r="I32" i="12"/>
  <c r="J32" i="12"/>
  <c r="K32" i="12"/>
  <c r="L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E32" i="12"/>
  <c r="F31" i="12"/>
  <c r="F37" i="12"/>
  <c r="G31" i="12"/>
  <c r="G37" i="12"/>
  <c r="H31" i="12"/>
  <c r="H37" i="12"/>
  <c r="I31" i="12"/>
  <c r="I37" i="12"/>
  <c r="J31" i="12"/>
  <c r="J37" i="12"/>
  <c r="K31" i="12"/>
  <c r="L31" i="12"/>
  <c r="L37" i="12"/>
  <c r="N31" i="12"/>
  <c r="N37" i="12"/>
  <c r="O31" i="12"/>
  <c r="O37" i="12"/>
  <c r="Q31" i="12"/>
  <c r="R31" i="12"/>
  <c r="R37" i="12"/>
  <c r="S31" i="12"/>
  <c r="T31" i="12"/>
  <c r="T37" i="12"/>
  <c r="U31" i="12"/>
  <c r="U37" i="12"/>
  <c r="V31" i="12"/>
  <c r="V37" i="12"/>
  <c r="W31" i="12"/>
  <c r="W37" i="12"/>
  <c r="X31" i="12"/>
  <c r="X37" i="12"/>
  <c r="Y31" i="12"/>
  <c r="Z31" i="12"/>
  <c r="Z37" i="12"/>
  <c r="AA31" i="12"/>
  <c r="AA37" i="12"/>
  <c r="AB31" i="12"/>
  <c r="AB37" i="12"/>
  <c r="AC31" i="12"/>
  <c r="AC37" i="12"/>
  <c r="AE31" i="12"/>
  <c r="AE37" i="12"/>
  <c r="E31" i="12"/>
  <c r="E37" i="12"/>
  <c r="K37" i="12"/>
  <c r="F93" i="12"/>
  <c r="E93" i="12"/>
  <c r="D93" i="12"/>
  <c r="AQ80" i="12"/>
  <c r="AP80" i="12"/>
  <c r="AQ79" i="12"/>
  <c r="AP79" i="12"/>
  <c r="AQ77" i="12"/>
  <c r="AP77" i="12"/>
  <c r="AQ76" i="12"/>
  <c r="AP76" i="12"/>
  <c r="AQ75" i="12"/>
  <c r="AP75" i="12"/>
  <c r="AQ74" i="12"/>
  <c r="AP74" i="12"/>
  <c r="AQ73" i="12"/>
  <c r="AP73" i="12"/>
  <c r="AQ72" i="12"/>
  <c r="AP72" i="12"/>
  <c r="AQ71" i="12"/>
  <c r="AP71" i="12"/>
  <c r="AQ70" i="12"/>
  <c r="AP70" i="12"/>
  <c r="AQ69" i="12"/>
  <c r="AP69" i="12"/>
  <c r="AQ68" i="12"/>
  <c r="AP68" i="12"/>
  <c r="AQ67" i="12"/>
  <c r="AP67" i="12"/>
  <c r="AQ66" i="12"/>
  <c r="AP66" i="12"/>
  <c r="AQ65" i="12"/>
  <c r="AP65" i="12"/>
  <c r="AQ64" i="12"/>
  <c r="AP64" i="12"/>
  <c r="AQ63" i="12"/>
  <c r="AP63" i="12"/>
  <c r="AQ62" i="12"/>
  <c r="AP62" i="12"/>
  <c r="AQ61" i="12"/>
  <c r="AP61" i="12"/>
  <c r="AQ60" i="12"/>
  <c r="AP60" i="12"/>
  <c r="AQ59" i="12"/>
  <c r="AP59" i="12"/>
  <c r="AQ58" i="12"/>
  <c r="AP58" i="12"/>
  <c r="AQ57" i="12"/>
  <c r="AP57" i="12"/>
  <c r="AQ56" i="12"/>
  <c r="AP56" i="12"/>
  <c r="AQ55" i="12"/>
  <c r="AP55" i="12"/>
  <c r="AQ54" i="12"/>
  <c r="AP54" i="12"/>
  <c r="AQ53" i="12"/>
  <c r="AP53" i="12"/>
  <c r="AQ52" i="12"/>
  <c r="AP52" i="12"/>
  <c r="AQ51" i="12"/>
  <c r="AP51" i="12"/>
  <c r="AQ50" i="12"/>
  <c r="AP50" i="12"/>
  <c r="AQ49" i="12"/>
  <c r="AP49" i="12"/>
  <c r="AQ48" i="12"/>
  <c r="AP48" i="12"/>
  <c r="AQ47" i="12"/>
  <c r="AP47" i="12"/>
  <c r="AQ46" i="12"/>
  <c r="AP46" i="12"/>
  <c r="AQ45" i="12"/>
  <c r="AP45" i="12"/>
  <c r="AQ44" i="12"/>
  <c r="AP44" i="12"/>
  <c r="AQ43" i="12"/>
  <c r="AP43" i="12"/>
  <c r="AQ30" i="12"/>
  <c r="AP30" i="12"/>
  <c r="AQ29" i="12"/>
  <c r="AP29" i="12"/>
  <c r="AQ28" i="12"/>
  <c r="AP28" i="12"/>
  <c r="AQ27" i="12"/>
  <c r="AP27" i="12"/>
  <c r="AQ26" i="12"/>
  <c r="AP26" i="12"/>
  <c r="AQ25" i="12"/>
  <c r="AP25" i="12"/>
  <c r="AQ24" i="12"/>
  <c r="AP24" i="12"/>
  <c r="AQ23" i="12"/>
  <c r="AP23" i="12"/>
  <c r="AQ22" i="12"/>
  <c r="AP22" i="12"/>
  <c r="AQ21" i="12"/>
  <c r="AP21" i="12"/>
  <c r="AQ20" i="12"/>
  <c r="AP20" i="12"/>
  <c r="AQ19" i="12"/>
  <c r="AP19" i="12"/>
  <c r="AQ18" i="12"/>
  <c r="AP18" i="12"/>
  <c r="AQ17" i="12"/>
  <c r="AP17" i="12"/>
  <c r="AQ16" i="12"/>
  <c r="AP16" i="12"/>
  <c r="AQ15" i="12"/>
  <c r="AP15" i="12"/>
  <c r="AQ14" i="12"/>
  <c r="AP14" i="12"/>
  <c r="AQ13" i="12"/>
  <c r="AP13" i="12"/>
  <c r="AQ12" i="12"/>
  <c r="AP12" i="12"/>
  <c r="AQ11" i="12"/>
  <c r="AP11" i="12"/>
  <c r="AQ10" i="12"/>
  <c r="AP10" i="12"/>
  <c r="AQ9" i="12"/>
  <c r="AP9" i="12"/>
  <c r="AQ8" i="12"/>
  <c r="AP8" i="12"/>
  <c r="AQ7" i="12"/>
  <c r="AP7" i="12"/>
  <c r="AQ6" i="12"/>
  <c r="AP6" i="12"/>
  <c r="AE3" i="12"/>
  <c r="B6" i="46"/>
  <c r="B113" i="46"/>
  <c r="AD3" i="12"/>
  <c r="AD92" i="12"/>
  <c r="AC3" i="12"/>
  <c r="B6" i="44"/>
  <c r="B113" i="44"/>
  <c r="AB3" i="12"/>
  <c r="B6" i="43"/>
  <c r="B113" i="43"/>
  <c r="AA3" i="12"/>
  <c r="Z3" i="12"/>
  <c r="B6" i="41"/>
  <c r="B113" i="41"/>
  <c r="Y3" i="12"/>
  <c r="B6" i="40"/>
  <c r="B113" i="40"/>
  <c r="W3" i="12"/>
  <c r="B6" i="38"/>
  <c r="B113" i="38"/>
  <c r="V3" i="12"/>
  <c r="B6" i="37"/>
  <c r="B113" i="37"/>
  <c r="U3" i="12"/>
  <c r="B6" i="36"/>
  <c r="B113" i="36"/>
  <c r="T3" i="12"/>
  <c r="S3" i="12"/>
  <c r="R3" i="12"/>
  <c r="B6" i="33"/>
  <c r="B113" i="33"/>
  <c r="Q3" i="12"/>
  <c r="Q92" i="12"/>
  <c r="O3" i="12"/>
  <c r="B6" i="30"/>
  <c r="B113" i="30"/>
  <c r="N3" i="12"/>
  <c r="N92" i="12"/>
  <c r="M3" i="12"/>
  <c r="B6" i="28"/>
  <c r="B113" i="28"/>
  <c r="L3" i="12"/>
  <c r="K3" i="12"/>
  <c r="B6" i="26"/>
  <c r="B113" i="26"/>
  <c r="J92" i="12"/>
  <c r="I3" i="12"/>
  <c r="F3" i="12"/>
  <c r="E41" i="12"/>
  <c r="D41" i="12"/>
  <c r="E92" i="12"/>
  <c r="O41" i="12"/>
  <c r="O92" i="12"/>
  <c r="AA92" i="12"/>
  <c r="D92" i="12"/>
  <c r="L92" i="12"/>
  <c r="X92" i="12"/>
  <c r="AB92" i="12"/>
  <c r="AB41" i="12"/>
  <c r="G92" i="12"/>
  <c r="G41" i="12"/>
  <c r="AE41" i="12"/>
  <c r="AE92" i="12"/>
  <c r="H92" i="12"/>
  <c r="H41" i="12"/>
  <c r="K92" i="12"/>
  <c r="K41" i="12"/>
  <c r="W92" i="12"/>
  <c r="W41" i="12"/>
  <c r="P41" i="12"/>
  <c r="P92" i="12"/>
  <c r="J41" i="12"/>
  <c r="R41" i="12"/>
  <c r="Z41" i="12"/>
  <c r="M41" i="12"/>
  <c r="AC41" i="12"/>
  <c r="AP5" i="12"/>
  <c r="AQ5" i="12"/>
  <c r="AD32" i="12"/>
  <c r="AD34" i="12"/>
  <c r="AD36" i="12"/>
  <c r="AD35" i="12"/>
  <c r="AD33" i="12"/>
  <c r="AD31" i="12"/>
  <c r="AD37" i="12"/>
  <c r="J85" i="12"/>
  <c r="J87" i="12"/>
  <c r="J88" i="12"/>
  <c r="J84" i="12"/>
  <c r="J89" i="12"/>
  <c r="J91" i="12"/>
  <c r="J90" i="12"/>
  <c r="J86" i="12"/>
  <c r="I88" i="12"/>
  <c r="I85" i="12"/>
  <c r="I89" i="12"/>
  <c r="I90" i="12"/>
  <c r="I87" i="12"/>
  <c r="I86" i="12"/>
  <c r="I84" i="12"/>
  <c r="H84" i="12"/>
  <c r="H88" i="12"/>
  <c r="H87" i="12"/>
  <c r="H86" i="12"/>
  <c r="H89" i="12"/>
  <c r="H90" i="12"/>
  <c r="H85" i="12"/>
  <c r="G84" i="12"/>
  <c r="G88" i="12"/>
  <c r="G89" i="12"/>
  <c r="G90" i="12"/>
  <c r="G87" i="12"/>
  <c r="G85" i="12"/>
  <c r="G86" i="12"/>
  <c r="F85" i="12"/>
  <c r="F87" i="12"/>
  <c r="F88" i="12"/>
  <c r="F84" i="12"/>
  <c r="F89" i="12"/>
  <c r="F91" i="12"/>
  <c r="F90" i="12"/>
  <c r="F86" i="12"/>
  <c r="E88" i="12"/>
  <c r="E86" i="12"/>
  <c r="E87" i="12"/>
  <c r="E89" i="12"/>
  <c r="E85" i="12"/>
  <c r="E84" i="12"/>
  <c r="I91" i="12"/>
  <c r="H91" i="12"/>
  <c r="G91" i="12"/>
  <c r="H19" i="20"/>
  <c r="F22" i="20"/>
  <c r="B6" i="24"/>
  <c r="B113" i="24"/>
  <c r="I41" i="12"/>
  <c r="B6" i="34"/>
  <c r="B113" i="34"/>
  <c r="S92" i="12"/>
  <c r="S41" i="12"/>
  <c r="G19" i="13"/>
  <c r="H19" i="13"/>
  <c r="G74" i="13"/>
  <c r="H74" i="13"/>
  <c r="F75" i="13"/>
  <c r="AV56" i="12"/>
  <c r="AU56" i="12"/>
  <c r="H52" i="14"/>
  <c r="AU77" i="12"/>
  <c r="H59" i="14"/>
  <c r="H48" i="21"/>
  <c r="G48" i="21"/>
  <c r="H56" i="21"/>
  <c r="F57" i="21"/>
  <c r="G56" i="21"/>
  <c r="H64" i="21"/>
  <c r="G64" i="21"/>
  <c r="H80" i="21"/>
  <c r="G80" i="21"/>
  <c r="G96" i="21"/>
  <c r="H96" i="21"/>
  <c r="H174" i="21"/>
  <c r="G174" i="21"/>
  <c r="G26" i="13"/>
  <c r="H26" i="13"/>
  <c r="F27" i="13"/>
  <c r="H55" i="13"/>
  <c r="F57" i="13"/>
  <c r="G55" i="13"/>
  <c r="G20" i="21"/>
  <c r="G21" i="21"/>
  <c r="H21" i="21"/>
  <c r="H16" i="21"/>
  <c r="H17" i="21"/>
  <c r="F22" i="21"/>
  <c r="G41" i="21"/>
  <c r="H41" i="21"/>
  <c r="F42" i="21"/>
  <c r="H61" i="21"/>
  <c r="G61" i="21"/>
  <c r="H81" i="21"/>
  <c r="G81" i="21"/>
  <c r="G131" i="21"/>
  <c r="H131" i="21"/>
  <c r="F134" i="21"/>
  <c r="G151" i="21"/>
  <c r="H151" i="21"/>
  <c r="G167" i="21"/>
  <c r="H167" i="21"/>
  <c r="F170" i="21"/>
  <c r="V41" i="12"/>
  <c r="AA91" i="12"/>
  <c r="AA90" i="12"/>
  <c r="G41" i="13"/>
  <c r="H41" i="13"/>
  <c r="F42" i="13"/>
  <c r="H104" i="13"/>
  <c r="F106" i="13"/>
  <c r="G104" i="13"/>
  <c r="H175" i="13"/>
  <c r="F178" i="13"/>
  <c r="G175" i="13"/>
  <c r="B6" i="49"/>
  <c r="B113" i="49"/>
  <c r="AH92" i="12"/>
  <c r="AH41" i="12"/>
  <c r="AM33" i="12"/>
  <c r="AN33" i="12"/>
  <c r="AL90" i="12"/>
  <c r="AH90" i="12"/>
  <c r="AU43" i="12"/>
  <c r="H47" i="14"/>
  <c r="AU60" i="12"/>
  <c r="H53" i="14"/>
  <c r="AU67" i="12"/>
  <c r="H55" i="14"/>
  <c r="AV67" i="12"/>
  <c r="F134" i="20"/>
  <c r="F50" i="21"/>
  <c r="H88" i="21"/>
  <c r="H97" i="21"/>
  <c r="G138" i="21"/>
  <c r="F22" i="22"/>
  <c r="F134" i="22"/>
  <c r="F141" i="25"/>
  <c r="F22" i="27"/>
  <c r="F22" i="28"/>
  <c r="F22" i="37"/>
  <c r="B6" i="21"/>
  <c r="B113" i="21"/>
  <c r="F92" i="12"/>
  <c r="F41" i="12"/>
  <c r="G16" i="21"/>
  <c r="G36" i="21"/>
  <c r="H36" i="21"/>
  <c r="F37" i="21"/>
  <c r="G126" i="21"/>
  <c r="H126" i="21"/>
  <c r="F127" i="21"/>
  <c r="H162" i="21"/>
  <c r="G162" i="21"/>
  <c r="G21" i="13"/>
  <c r="H21" i="13"/>
  <c r="AU63" i="12"/>
  <c r="H54" i="14"/>
  <c r="H154" i="21"/>
  <c r="G69" i="21"/>
  <c r="H69" i="21"/>
  <c r="F70" i="21"/>
  <c r="H89" i="21"/>
  <c r="G89" i="21"/>
  <c r="H139" i="21"/>
  <c r="F141" i="21"/>
  <c r="G139" i="21"/>
  <c r="H159" i="21"/>
  <c r="G159" i="21"/>
  <c r="G175" i="21"/>
  <c r="H175" i="21"/>
  <c r="F22" i="29"/>
  <c r="E91" i="12"/>
  <c r="D91" i="12"/>
  <c r="W91" i="12"/>
  <c r="AD91" i="12"/>
  <c r="AH91" i="12"/>
  <c r="AL91" i="12"/>
  <c r="AD111" i="12"/>
  <c r="Q10" i="14"/>
  <c r="E90" i="12"/>
  <c r="Y41" i="12"/>
  <c r="I92" i="12"/>
  <c r="B6" i="27"/>
  <c r="B113" i="27"/>
  <c r="L41" i="12"/>
  <c r="V92" i="12"/>
  <c r="Y92" i="12"/>
  <c r="B6" i="51"/>
  <c r="B113" i="51"/>
  <c r="AJ92" i="12"/>
  <c r="AJ41" i="12"/>
  <c r="AV60" i="12"/>
  <c r="AU14" i="12"/>
  <c r="H24" i="14"/>
  <c r="AU15" i="12"/>
  <c r="H25" i="14"/>
  <c r="AM86" i="12"/>
  <c r="AM85" i="12"/>
  <c r="F91" i="21"/>
  <c r="H150" i="21"/>
  <c r="F155" i="21"/>
  <c r="G26" i="22"/>
  <c r="H26" i="22"/>
  <c r="F27" i="22"/>
  <c r="H46" i="22"/>
  <c r="F50" i="22"/>
  <c r="G46" i="22"/>
  <c r="F57" i="22"/>
  <c r="H62" i="22"/>
  <c r="F65" i="22"/>
  <c r="G62" i="22"/>
  <c r="H82" i="22"/>
  <c r="G82" i="22"/>
  <c r="G98" i="22"/>
  <c r="H98" i="22"/>
  <c r="F99" i="22"/>
  <c r="H168" i="22"/>
  <c r="F170" i="22"/>
  <c r="G168" i="22"/>
  <c r="H176" i="22"/>
  <c r="F178" i="22"/>
  <c r="G176" i="22"/>
  <c r="F22" i="23"/>
  <c r="F155" i="46"/>
  <c r="H16" i="24"/>
  <c r="H20" i="24"/>
  <c r="F22" i="24"/>
  <c r="G16" i="24"/>
  <c r="F99" i="24"/>
  <c r="F155" i="24"/>
  <c r="G162" i="24"/>
  <c r="H162" i="24"/>
  <c r="F163" i="24"/>
  <c r="H21" i="26"/>
  <c r="G21" i="26"/>
  <c r="G49" i="26"/>
  <c r="H49" i="26"/>
  <c r="H89" i="26"/>
  <c r="G89" i="26"/>
  <c r="B6" i="29"/>
  <c r="B113" i="29"/>
  <c r="N41" i="12"/>
  <c r="B6" i="32"/>
  <c r="B113" i="32"/>
  <c r="Q41" i="12"/>
  <c r="B6" i="42"/>
  <c r="B113" i="42"/>
  <c r="AA41" i="12"/>
  <c r="B6" i="45"/>
  <c r="B113" i="45"/>
  <c r="AD41" i="12"/>
  <c r="S37" i="12"/>
  <c r="Q37" i="12"/>
  <c r="Y37" i="12"/>
  <c r="AD109" i="12"/>
  <c r="Q8" i="14"/>
  <c r="H61" i="13"/>
  <c r="G61" i="13"/>
  <c r="H88" i="13"/>
  <c r="F91" i="13"/>
  <c r="G88" i="13"/>
  <c r="H162" i="13"/>
  <c r="G162" i="13"/>
  <c r="F163" i="13"/>
  <c r="B6" i="47"/>
  <c r="B113" i="47"/>
  <c r="AF92" i="12"/>
  <c r="AF41" i="12"/>
  <c r="AM89" i="12"/>
  <c r="F155" i="20"/>
  <c r="H79" i="20"/>
  <c r="F83" i="20"/>
  <c r="G79" i="20"/>
  <c r="H87" i="20"/>
  <c r="F91" i="20"/>
  <c r="G87" i="20"/>
  <c r="H161" i="20"/>
  <c r="F163" i="20"/>
  <c r="G161" i="20"/>
  <c r="F106" i="21"/>
  <c r="F99" i="21"/>
  <c r="G36" i="24"/>
  <c r="H80" i="24"/>
  <c r="F83" i="24"/>
  <c r="G150" i="24"/>
  <c r="G154" i="24"/>
  <c r="G105" i="26"/>
  <c r="F22" i="35"/>
  <c r="F22" i="43"/>
  <c r="F50" i="46"/>
  <c r="G20" i="24"/>
  <c r="G138" i="24"/>
  <c r="H138" i="24"/>
  <c r="F141" i="24"/>
  <c r="H17" i="26"/>
  <c r="G17" i="26"/>
  <c r="H41" i="26"/>
  <c r="F42" i="26"/>
  <c r="G41" i="26"/>
  <c r="H97" i="26"/>
  <c r="F99" i="26"/>
  <c r="G97" i="26"/>
  <c r="H131" i="26"/>
  <c r="G131" i="26"/>
  <c r="H151" i="26"/>
  <c r="F155" i="26"/>
  <c r="G151" i="26"/>
  <c r="B6" i="35"/>
  <c r="B113" i="35"/>
  <c r="T41" i="12"/>
  <c r="T92" i="12"/>
  <c r="H17" i="13"/>
  <c r="H48" i="13"/>
  <c r="F50" i="13"/>
  <c r="H63" i="13"/>
  <c r="G63" i="13"/>
  <c r="H80" i="13"/>
  <c r="H81" i="13"/>
  <c r="F83" i="13"/>
  <c r="G131" i="13"/>
  <c r="H131" i="13"/>
  <c r="AI90" i="12"/>
  <c r="B6" i="53"/>
  <c r="B113" i="53"/>
  <c r="AL92" i="12"/>
  <c r="AV52" i="12"/>
  <c r="AU52" i="12"/>
  <c r="H48" i="14"/>
  <c r="AU69" i="12"/>
  <c r="H57" i="14"/>
  <c r="AV73" i="12"/>
  <c r="G47" i="20"/>
  <c r="G103" i="20"/>
  <c r="H46" i="20"/>
  <c r="F50" i="20"/>
  <c r="G46" i="20"/>
  <c r="F57" i="20"/>
  <c r="F65" i="20"/>
  <c r="H168" i="20"/>
  <c r="F170" i="20"/>
  <c r="G168" i="20"/>
  <c r="H176" i="20"/>
  <c r="F178" i="20"/>
  <c r="G176" i="20"/>
  <c r="F141" i="22"/>
  <c r="F155" i="22"/>
  <c r="H79" i="22"/>
  <c r="G79" i="22"/>
  <c r="H87" i="22"/>
  <c r="F91" i="22"/>
  <c r="G87" i="22"/>
  <c r="H161" i="22"/>
  <c r="F163" i="22"/>
  <c r="G161" i="22"/>
  <c r="F99" i="23"/>
  <c r="F178" i="23"/>
  <c r="F50" i="24"/>
  <c r="G56" i="24"/>
  <c r="F65" i="24"/>
  <c r="H88" i="24"/>
  <c r="F91" i="24"/>
  <c r="F91" i="25"/>
  <c r="H139" i="26"/>
  <c r="F141" i="26"/>
  <c r="H167" i="26"/>
  <c r="H168" i="26"/>
  <c r="F170" i="26"/>
  <c r="H175" i="26"/>
  <c r="F22" i="36"/>
  <c r="F163" i="23"/>
  <c r="F50" i="28"/>
  <c r="F83" i="30"/>
  <c r="F163" i="32"/>
  <c r="F155" i="34"/>
  <c r="F170" i="35"/>
  <c r="F91" i="36"/>
  <c r="F178" i="36"/>
  <c r="F22" i="38"/>
  <c r="F106" i="39"/>
  <c r="F122" i="41"/>
  <c r="F141" i="45"/>
  <c r="F91" i="47"/>
  <c r="F134" i="48"/>
  <c r="G168" i="26"/>
  <c r="H176" i="26"/>
  <c r="G176" i="26"/>
  <c r="U41" i="12"/>
  <c r="X41" i="12"/>
  <c r="M92" i="12"/>
  <c r="R92" i="12"/>
  <c r="U92" i="12"/>
  <c r="Z92" i="12"/>
  <c r="AC92" i="12"/>
  <c r="AM35" i="12"/>
  <c r="AN35" i="12"/>
  <c r="AM87" i="12"/>
  <c r="AM36" i="12"/>
  <c r="AN36" i="12"/>
  <c r="G97" i="20"/>
  <c r="G151" i="20"/>
  <c r="G95" i="21"/>
  <c r="G153" i="21"/>
  <c r="G97" i="22"/>
  <c r="G151" i="22"/>
  <c r="G81" i="23"/>
  <c r="G139" i="23"/>
  <c r="G159" i="23"/>
  <c r="F122" i="25"/>
  <c r="F155" i="25"/>
  <c r="H46" i="26"/>
  <c r="F50" i="26"/>
  <c r="G62" i="26"/>
  <c r="G74" i="26"/>
  <c r="H90" i="26"/>
  <c r="F163" i="27"/>
  <c r="F170" i="28"/>
  <c r="F50" i="29"/>
  <c r="F91" i="29"/>
  <c r="F22" i="31"/>
  <c r="F99" i="31"/>
  <c r="F178" i="31"/>
  <c r="F57" i="32"/>
  <c r="F99" i="32"/>
  <c r="F65" i="33"/>
  <c r="F141" i="33"/>
  <c r="F155" i="33"/>
  <c r="F163" i="35"/>
  <c r="F170" i="36"/>
  <c r="F155" i="38"/>
  <c r="H16" i="40"/>
  <c r="H20" i="40"/>
  <c r="F22" i="40"/>
  <c r="F50" i="42"/>
  <c r="F134" i="43"/>
  <c r="F178" i="43"/>
  <c r="F57" i="44"/>
  <c r="F83" i="45"/>
  <c r="F57" i="47"/>
  <c r="F50" i="48"/>
  <c r="H64" i="48"/>
  <c r="F65" i="48"/>
  <c r="F155" i="52"/>
  <c r="G16" i="40"/>
  <c r="G20" i="40"/>
  <c r="H36" i="40"/>
  <c r="F37" i="40"/>
  <c r="G36" i="40"/>
  <c r="G64" i="40"/>
  <c r="H64" i="40"/>
  <c r="G80" i="40"/>
  <c r="H80" i="40"/>
  <c r="F83" i="40"/>
  <c r="F91" i="40"/>
  <c r="F99" i="40"/>
  <c r="H104" i="40"/>
  <c r="F106" i="40"/>
  <c r="G104" i="40"/>
  <c r="H126" i="40"/>
  <c r="F127" i="40"/>
  <c r="G126" i="40"/>
  <c r="F155" i="40"/>
  <c r="H174" i="40"/>
  <c r="F178" i="40"/>
  <c r="G174" i="40"/>
  <c r="G17" i="42"/>
  <c r="H17" i="42"/>
  <c r="G21" i="42"/>
  <c r="H21" i="42"/>
  <c r="H81" i="42"/>
  <c r="F83" i="42"/>
  <c r="G81" i="42"/>
  <c r="H89" i="42"/>
  <c r="H90" i="42"/>
  <c r="F91" i="42"/>
  <c r="G89" i="42"/>
  <c r="H105" i="42"/>
  <c r="F106" i="42"/>
  <c r="G105" i="42"/>
  <c r="G131" i="42"/>
  <c r="H131" i="42"/>
  <c r="H139" i="42"/>
  <c r="G139" i="42"/>
  <c r="H159" i="42"/>
  <c r="F163" i="42"/>
  <c r="G159" i="42"/>
  <c r="G167" i="42"/>
  <c r="H167" i="42"/>
  <c r="F170" i="42"/>
  <c r="F91" i="28"/>
  <c r="F134" i="28"/>
  <c r="F178" i="28"/>
  <c r="F57" i="29"/>
  <c r="F134" i="29"/>
  <c r="F141" i="30"/>
  <c r="F106" i="31"/>
  <c r="F65" i="32"/>
  <c r="F106" i="32"/>
  <c r="F83" i="33"/>
  <c r="F122" i="34"/>
  <c r="F50" i="36"/>
  <c r="F134" i="36"/>
  <c r="F50" i="43"/>
  <c r="F134" i="44"/>
  <c r="F22" i="51"/>
  <c r="H14" i="26"/>
  <c r="H18" i="26"/>
  <c r="F22" i="26"/>
  <c r="G14" i="26"/>
  <c r="G18" i="26"/>
  <c r="H132" i="26"/>
  <c r="G132" i="26"/>
  <c r="AU24" i="12"/>
  <c r="H27" i="14"/>
  <c r="AV11" i="12"/>
  <c r="AU20" i="12"/>
  <c r="H26" i="14"/>
  <c r="AM34" i="12"/>
  <c r="AN34" i="12"/>
  <c r="AM88" i="12"/>
  <c r="AM32" i="12"/>
  <c r="G89" i="23"/>
  <c r="G26" i="26"/>
  <c r="G54" i="26"/>
  <c r="H82" i="26"/>
  <c r="F83" i="26"/>
  <c r="G98" i="26"/>
  <c r="G152" i="26"/>
  <c r="H160" i="26"/>
  <c r="F163" i="26"/>
  <c r="F22" i="30"/>
  <c r="F155" i="30"/>
  <c r="H81" i="39"/>
  <c r="F83" i="39"/>
  <c r="F65" i="40"/>
  <c r="F155" i="41"/>
  <c r="F22" i="49"/>
  <c r="G13" i="39"/>
  <c r="H13" i="39"/>
  <c r="H17" i="39"/>
  <c r="H21" i="39"/>
  <c r="F22" i="39"/>
  <c r="G17" i="39"/>
  <c r="G21" i="39"/>
  <c r="G41" i="39"/>
  <c r="H41" i="39"/>
  <c r="F42" i="39"/>
  <c r="H49" i="39"/>
  <c r="F50" i="39"/>
  <c r="G49" i="39"/>
  <c r="H61" i="39"/>
  <c r="F65" i="39"/>
  <c r="G61" i="39"/>
  <c r="G81" i="39"/>
  <c r="G131" i="39"/>
  <c r="H131" i="39"/>
  <c r="F134" i="39"/>
  <c r="H139" i="39"/>
  <c r="F141" i="39"/>
  <c r="G139" i="39"/>
  <c r="H151" i="39"/>
  <c r="F155" i="39"/>
  <c r="G151" i="39"/>
  <c r="H159" i="39"/>
  <c r="F163" i="39"/>
  <c r="G159" i="39"/>
  <c r="H167" i="39"/>
  <c r="F170" i="39"/>
  <c r="G167" i="39"/>
  <c r="F178" i="39"/>
  <c r="H14" i="42"/>
  <c r="H18" i="42"/>
  <c r="F22" i="42"/>
  <c r="G14" i="42"/>
  <c r="G18" i="42"/>
  <c r="H26" i="42"/>
  <c r="F27" i="42"/>
  <c r="G26" i="42"/>
  <c r="G54" i="42"/>
  <c r="H54" i="42"/>
  <c r="F57" i="42"/>
  <c r="G62" i="42"/>
  <c r="H62" i="42"/>
  <c r="F65" i="42"/>
  <c r="G90" i="42"/>
  <c r="H120" i="42"/>
  <c r="F122" i="42"/>
  <c r="G120" i="42"/>
  <c r="H132" i="42"/>
  <c r="G132" i="42"/>
  <c r="G140" i="42"/>
  <c r="H140" i="42"/>
  <c r="F122" i="37"/>
  <c r="F155" i="37"/>
  <c r="F170" i="38"/>
  <c r="F57" i="40"/>
  <c r="F170" i="43"/>
  <c r="F50" i="44"/>
  <c r="F91" i="44"/>
  <c r="F22" i="46"/>
  <c r="F99" i="46"/>
  <c r="F178" i="46"/>
  <c r="F50" i="47"/>
  <c r="F106" i="47"/>
  <c r="F65" i="49"/>
  <c r="F178" i="49"/>
  <c r="F122" i="50"/>
  <c r="F106" i="52"/>
  <c r="H16" i="48"/>
  <c r="H20" i="48"/>
  <c r="F22" i="48"/>
  <c r="G16" i="48"/>
  <c r="G20" i="48"/>
  <c r="G64" i="48"/>
  <c r="G88" i="48"/>
  <c r="H88" i="48"/>
  <c r="F91" i="48"/>
  <c r="H96" i="48"/>
  <c r="F99" i="48"/>
  <c r="G96" i="48"/>
  <c r="H162" i="48"/>
  <c r="F163" i="48"/>
  <c r="G162" i="48"/>
  <c r="H174" i="48"/>
  <c r="F178" i="48"/>
  <c r="G174" i="48"/>
  <c r="G49" i="50"/>
  <c r="H49" i="50"/>
  <c r="F50" i="50"/>
  <c r="G81" i="50"/>
  <c r="H81" i="50"/>
  <c r="G89" i="50"/>
  <c r="H89" i="50"/>
  <c r="F91" i="50"/>
  <c r="H97" i="50"/>
  <c r="F99" i="50"/>
  <c r="G97" i="50"/>
  <c r="F134" i="50"/>
  <c r="G139" i="50"/>
  <c r="H139" i="50"/>
  <c r="F141" i="50"/>
  <c r="H151" i="50"/>
  <c r="G151" i="50"/>
  <c r="H159" i="50"/>
  <c r="F163" i="50"/>
  <c r="G159" i="50"/>
  <c r="H175" i="50"/>
  <c r="G175" i="50"/>
  <c r="F99" i="42"/>
  <c r="F22" i="45"/>
  <c r="F155" i="45"/>
  <c r="H161" i="53"/>
  <c r="F163" i="53"/>
  <c r="H61" i="47"/>
  <c r="F65" i="47"/>
  <c r="G61" i="47"/>
  <c r="H81" i="47"/>
  <c r="F83" i="47"/>
  <c r="G81" i="47"/>
  <c r="H139" i="47"/>
  <c r="F141" i="47"/>
  <c r="G139" i="47"/>
  <c r="H159" i="47"/>
  <c r="F163" i="47"/>
  <c r="G159" i="47"/>
  <c r="F170" i="47"/>
  <c r="F178" i="47"/>
  <c r="H54" i="50"/>
  <c r="F57" i="50"/>
  <c r="G54" i="50"/>
  <c r="H168" i="50"/>
  <c r="F170" i="50"/>
  <c r="G168" i="50"/>
  <c r="H176" i="50"/>
  <c r="G176" i="50"/>
  <c r="F106" i="48"/>
  <c r="F57" i="49"/>
  <c r="F134" i="49"/>
  <c r="F155" i="50"/>
  <c r="F22" i="52"/>
  <c r="F99" i="52"/>
  <c r="F170" i="52"/>
  <c r="H48" i="52"/>
  <c r="F50" i="52"/>
  <c r="G48" i="52"/>
  <c r="H174" i="52"/>
  <c r="F178" i="52"/>
  <c r="G174" i="52"/>
  <c r="AV7" i="12"/>
  <c r="F50" i="49"/>
  <c r="F83" i="50"/>
  <c r="H176" i="53"/>
  <c r="F178" i="53"/>
  <c r="H89" i="51"/>
  <c r="F91" i="51"/>
  <c r="G89" i="51"/>
  <c r="H97" i="51"/>
  <c r="F99" i="51"/>
  <c r="G97" i="51"/>
  <c r="H151" i="51"/>
  <c r="F155" i="51"/>
  <c r="G151" i="51"/>
  <c r="F122" i="53"/>
  <c r="H132" i="53"/>
  <c r="F134" i="53"/>
  <c r="G132" i="53"/>
  <c r="H168" i="53"/>
  <c r="F170" i="53"/>
  <c r="G168" i="53"/>
  <c r="G176" i="53"/>
  <c r="H55" i="53"/>
  <c r="F57" i="53"/>
  <c r="G55" i="53"/>
  <c r="H63" i="53"/>
  <c r="F65" i="53"/>
  <c r="G63" i="53"/>
  <c r="H79" i="53"/>
  <c r="F83" i="53"/>
  <c r="G79" i="53"/>
  <c r="G161" i="53"/>
  <c r="AV15" i="12"/>
  <c r="AV20" i="12"/>
  <c r="AE109" i="12"/>
  <c r="R8" i="14"/>
  <c r="F134" i="13"/>
  <c r="F155" i="13"/>
  <c r="AV27" i="12"/>
  <c r="AV5" i="12"/>
  <c r="G126" i="13"/>
  <c r="H139" i="13"/>
  <c r="F141" i="13"/>
  <c r="G145" i="13"/>
  <c r="G154" i="13"/>
  <c r="AU5" i="12"/>
  <c r="H21" i="14"/>
  <c r="G120" i="13"/>
  <c r="G167" i="13"/>
  <c r="AU7" i="12"/>
  <c r="H22" i="14"/>
  <c r="AU27" i="12"/>
  <c r="H28" i="14"/>
  <c r="AM31" i="12"/>
  <c r="AN31" i="12"/>
  <c r="G150" i="13"/>
  <c r="G132" i="13"/>
  <c r="G152" i="13"/>
  <c r="H13" i="13"/>
  <c r="AN32" i="12"/>
  <c r="AV43" i="12"/>
  <c r="AM84" i="12"/>
  <c r="D90" i="12"/>
  <c r="AD110" i="12"/>
  <c r="Q9" i="14"/>
  <c r="AM99" i="12"/>
  <c r="AM91" i="12"/>
  <c r="J53" i="14"/>
  <c r="F178" i="21"/>
  <c r="AF109" i="12"/>
  <c r="S8" i="14"/>
  <c r="F22" i="13"/>
  <c r="F178" i="50"/>
  <c r="F134" i="42"/>
  <c r="F83" i="22"/>
  <c r="F134" i="26"/>
  <c r="F65" i="13"/>
  <c r="F91" i="26"/>
  <c r="F65" i="21"/>
  <c r="F83" i="21"/>
  <c r="AC109" i="12"/>
  <c r="P8" i="14"/>
  <c r="F141" i="42"/>
  <c r="AC111" i="12"/>
  <c r="P10" i="14"/>
  <c r="F178" i="26"/>
  <c r="F163" i="21"/>
  <c r="AM37" i="12"/>
  <c r="J26" i="14"/>
  <c r="AF110" i="12"/>
  <c r="S9" i="14"/>
  <c r="AE111" i="12"/>
  <c r="R10" i="14"/>
  <c r="AC110" i="12"/>
  <c r="P9" i="14"/>
  <c r="AE110" i="12"/>
  <c r="R9" i="14"/>
  <c r="AF111" i="12"/>
  <c r="S10" i="14"/>
  <c r="AS99" i="12"/>
  <c r="AM90" i="12"/>
  <c r="J52" i="14"/>
</calcChain>
</file>

<file path=xl/sharedStrings.xml><?xml version="1.0" encoding="utf-8"?>
<sst xmlns="http://schemas.openxmlformats.org/spreadsheetml/2006/main" count="7920" uniqueCount="199">
  <si>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</si>
  <si>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</si>
  <si>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</si>
  <si>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</si>
  <si>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</si>
  <si>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</si>
  <si>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</si>
  <si>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</si>
  <si>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</si>
  <si>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</si>
  <si>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</si>
  <si>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</si>
  <si>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</si>
  <si>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</si>
  <si>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</si>
  <si>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</si>
  <si>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</si>
  <si>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</si>
  <si>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</si>
  <si>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</si>
  <si>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</si>
  <si>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</si>
  <si>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</si>
  <si>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</si>
  <si>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</si>
  <si>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</si>
  <si>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</si>
  <si>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</si>
  <si>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</si>
  <si>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</si>
  <si>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</si>
  <si>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</si>
  <si>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</si>
  <si>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t>La feuille "Saisie" permet d'obtenir automatiquement les  pourcentages de réussites :</t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</si>
  <si>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</si>
  <si>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</si>
  <si>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</si>
  <si>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</si>
  <si>
    <t>Date de naissance</t>
  </si>
  <si>
    <t>Évaluations diagnostiques des élèves au CP</t>
  </si>
  <si>
    <t>SEPTEMBRE 2017</t>
  </si>
  <si>
    <t>Élève</t>
  </si>
  <si>
    <t>Exercice 1</t>
  </si>
  <si>
    <t>Connaître des concepts et du lexique propres à l'écrit</t>
  </si>
  <si>
    <t>Reconnait :</t>
  </si>
  <si>
    <t>un chiffre</t>
  </si>
  <si>
    <t>une lettre</t>
  </si>
  <si>
    <t>un mot</t>
  </si>
  <si>
    <t>une majuscule</t>
  </si>
  <si>
    <t>item</t>
  </si>
  <si>
    <t>la 1ère lettre du mot</t>
  </si>
  <si>
    <t>le dernier mot de la phrase</t>
  </si>
  <si>
    <t>chaque lettre du mot</t>
  </si>
  <si>
    <t>une phrase</t>
  </si>
  <si>
    <t>Exercice 2</t>
  </si>
  <si>
    <t>Écrire les lettres dictées par l'enseignant (10 lettres)</t>
  </si>
  <si>
    <t>Sait écrire :</t>
  </si>
  <si>
    <t>10 lettres</t>
  </si>
  <si>
    <t>Exercice 3</t>
  </si>
  <si>
    <t>Reconnaître les lettres lues par l'enseignant</t>
  </si>
  <si>
    <t>Exercice 4</t>
  </si>
  <si>
    <t>Distinguer les syllabes d'un mot prononcé</t>
  </si>
  <si>
    <t>Sait repérer :</t>
  </si>
  <si>
    <t>les syllabes de 4 mots</t>
  </si>
  <si>
    <t>Exercice 5</t>
  </si>
  <si>
    <t>Segmenter un mot - Repérer la place d'une syllabe donnée</t>
  </si>
  <si>
    <t>les syllabes de 5 mots</t>
  </si>
  <si>
    <t>Exercice 6</t>
  </si>
  <si>
    <t>Identifier la syllabe commune à plusieurs mots</t>
  </si>
  <si>
    <t>Sait identifier :</t>
  </si>
  <si>
    <t>la syllabe "TU"</t>
  </si>
  <si>
    <t>la syllabe "LON"</t>
  </si>
  <si>
    <t>la syllabe "RA"</t>
  </si>
  <si>
    <t>la syllabe "MI"</t>
  </si>
  <si>
    <t>Exercice 7</t>
  </si>
  <si>
    <t>Repérer des son communs dans des mots</t>
  </si>
  <si>
    <t>la syllabe d'attaque d'un mot</t>
  </si>
  <si>
    <t>la syllabe finale d'un mot</t>
  </si>
  <si>
    <t>le phonème d'attaque d'un mot</t>
  </si>
  <si>
    <t>Exercice 8</t>
  </si>
  <si>
    <t>Lire des mots fréquemment rencontrés</t>
  </si>
  <si>
    <t>Sait lire :</t>
  </si>
  <si>
    <t>le mot "le"</t>
  </si>
  <si>
    <t>le mot "papi"</t>
  </si>
  <si>
    <t>le mot "maman"</t>
  </si>
  <si>
    <t>le mot "lune"</t>
  </si>
  <si>
    <t>Exercice 9</t>
  </si>
  <si>
    <t>Dégager le thème d'un texte entendu</t>
  </si>
  <si>
    <t>Sait indiquer :</t>
  </si>
  <si>
    <t>la phrase qui correspond à l'histoire entendue</t>
  </si>
  <si>
    <t>Exercice 10</t>
  </si>
  <si>
    <t>Comprendre un message oral</t>
  </si>
  <si>
    <t>Sait :</t>
  </si>
  <si>
    <t xml:space="preserve">respecter des consignes </t>
  </si>
  <si>
    <t>Exercice 11</t>
  </si>
  <si>
    <t>Maîtriser l'écriture cursive</t>
  </si>
  <si>
    <t>tenir le crayon</t>
  </si>
  <si>
    <t>passer de l'écriture scripte à la cursive</t>
  </si>
  <si>
    <t>recopier une phrase</t>
  </si>
  <si>
    <t>respecter le tracé des lettres</t>
  </si>
  <si>
    <t>Exercice 12</t>
  </si>
  <si>
    <t>Écrire des mots</t>
  </si>
  <si>
    <t>Sait écrire phonétiquement :</t>
  </si>
  <si>
    <t>le mot "lit"</t>
  </si>
  <si>
    <t>le mot "tapis"</t>
  </si>
  <si>
    <t>le mot "domino"</t>
  </si>
  <si>
    <t>le mot "vélo"</t>
  </si>
  <si>
    <t>Exercice 13</t>
  </si>
  <si>
    <t>Établir des catégories</t>
  </si>
  <si>
    <t>l'ensemble des "meubles"</t>
  </si>
  <si>
    <t>l'ensemble de "moyens de transport"</t>
  </si>
  <si>
    <t>l'ensemble des "animaux"</t>
  </si>
  <si>
    <t>l'ensemble des "vêtements"</t>
  </si>
  <si>
    <t>Exercice 14</t>
  </si>
  <si>
    <t>Nommer des éléments et expliciter ses stratégies</t>
  </si>
  <si>
    <t>nommer ce que représentent les images</t>
  </si>
  <si>
    <t>expliquer comment il a fait</t>
  </si>
  <si>
    <t>utiliser des termes génériques</t>
  </si>
  <si>
    <t>BILAN
individuel</t>
  </si>
  <si>
    <t>Associer un nombre donné à son écriture chiffrée</t>
  </si>
  <si>
    <t>les nombres de 1 à 5</t>
  </si>
  <si>
    <t>les nombres de 6 à 10</t>
  </si>
  <si>
    <t>Comparer des quantités</t>
  </si>
  <si>
    <t>comparer deux collections</t>
  </si>
  <si>
    <t>comparer deux quantités</t>
  </si>
  <si>
    <t>enlever pour obtenir une quantité</t>
  </si>
  <si>
    <t>ajouter pour obtenir une quantité</t>
  </si>
  <si>
    <t>Sait exprimer une quantité :</t>
  </si>
  <si>
    <t>entendue</t>
  </si>
  <si>
    <t>représentée</t>
  </si>
  <si>
    <t>écrite</t>
  </si>
  <si>
    <t>Dénombrer une quantité</t>
  </si>
  <si>
    <t>écrire le cardinal d'une collection</t>
  </si>
  <si>
    <t>la position du 6e</t>
  </si>
  <si>
    <t>la position du "dernier"</t>
  </si>
  <si>
    <t>la position du "premier"</t>
  </si>
  <si>
    <t>la position du 3e</t>
  </si>
  <si>
    <t>la position du 4e</t>
  </si>
  <si>
    <t>Identifier le principe d'organisation d'un algorithme et poursuivre son application</t>
  </si>
  <si>
    <t>Dénombrer les quantités en associant différentes représentations du nombres</t>
  </si>
  <si>
    <t>Sait identifier et poursuivre :</t>
  </si>
  <si>
    <t>un algorithme simple</t>
  </si>
  <si>
    <t>un algorithme avec orientation (flèches)</t>
  </si>
  <si>
    <t>un algorithme sur 2 lignes</t>
  </si>
  <si>
    <t>un algorithme sur 3 lignes</t>
  </si>
  <si>
    <t>Recomposer mentalement (par composition ou décomposition) des petites quantités pour résoudre un problème</t>
  </si>
  <si>
    <t>Sait résoudre mentalement :</t>
  </si>
  <si>
    <t>Constituer une collection dont le cardinal est donné en modifiant une première collection</t>
  </si>
  <si>
    <t>compléter une collection de 4 à 6</t>
  </si>
  <si>
    <t>compléter une collection de 2 à 7</t>
  </si>
  <si>
    <t>compléter une collection de 5 à 9</t>
  </si>
  <si>
    <t>modifier une collection de 7 à 5</t>
  </si>
  <si>
    <t>Compléter des ensembles</t>
  </si>
  <si>
    <t>Optimiser sa prise d'informations pour respecter l'ordre des lettres et des mots dans une première maîtrise des gestes</t>
  </si>
  <si>
    <t>Comprendre un message oral et répondre de façon pertinente</t>
  </si>
  <si>
    <t>Dégager le thème d'un texte entendu dont le sens est porté par des mots que l'lélève est en mesure de connaître</t>
  </si>
  <si>
    <t>Lire des mots fréquemments rencontrés</t>
  </si>
  <si>
    <t>avec l'ex. 14</t>
  </si>
  <si>
    <t>Repérer des éléments communs dans des mots</t>
  </si>
  <si>
    <t>sans l'ex. 14</t>
  </si>
  <si>
    <t>Réussite de la classe :</t>
  </si>
  <si>
    <t>Segmenter un mot, repérer et localiser la place de la syllabe prononcée par l'enseignant</t>
  </si>
  <si>
    <t>Écrire les lettres dictées par l'enseignant</t>
  </si>
  <si>
    <t>Recomposer mentalement des petites quantités pour résoudre un problème</t>
  </si>
  <si>
    <t>Identifier les informations spatiales pour situer des objets  …</t>
  </si>
  <si>
    <t>Effectif :</t>
  </si>
  <si>
    <t>Français sans ex. 14</t>
  </si>
  <si>
    <t>&gt;0,75</t>
  </si>
  <si>
    <t>0,5&lt; &lt;0,75</t>
  </si>
  <si>
    <t>0,33&lt; &lt;0,5</t>
  </si>
  <si>
    <t>&lt;0,33</t>
  </si>
  <si>
    <t>Résultats</t>
  </si>
  <si>
    <t>RÉPARTITION DES ÉLÈVES DE LA CLASSE</t>
  </si>
  <si>
    <t>Septembre</t>
  </si>
  <si>
    <t>Evaluations diagnostiques des élèves au CP</t>
  </si>
  <si>
    <t>SYNTHÈSE CLASSE</t>
  </si>
  <si>
    <t>0,33&lt; &lt;0,51</t>
  </si>
  <si>
    <t>Français sans ex 14</t>
  </si>
  <si>
    <t>Français avec ex 14</t>
  </si>
  <si>
    <t>Dénombrer les quantités en associant différentes représentations du nombre</t>
  </si>
  <si>
    <t>Identifier le principe d'oraganisation d'un algorithme et poursuivre son application</t>
  </si>
  <si>
    <t>École :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</si>
  <si>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et en se déplaçant avec les flèches du clavier ;
- en cliquant dans le menu de la liste déroulante
signalée par une flèche sur le coté droit de la 
cellule concernée.
</t>
    </r>
  </si>
  <si>
    <t>Après les saisies, vous pouvez imprimer la synthèse-classe remplie automatiquement</t>
  </si>
  <si>
    <t>ainsi que les bilans individuels, en sélectionnant, selon le nombre d'élèves de la classe,</t>
  </si>
  <si>
    <t>les feuilles "EL.01" à "El.35".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</si>
  <si>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nom, le prénom et la date de naissance des élèves dans les trois premières colonnes . Ces informations seront automatiquement reportées dans la dernière colonne (élève) ainsi que dans le tableau de saisie des codes.(onglet "Saisie")</t>
    </r>
  </si>
  <si>
    <t>Maintenir la touche "Ctrl" enfoncée et cliquer sur les onglets des feuilles à sélectionner
-ou-
Maintenir la touche "Maj" enfoncée et cliquer sur le 1er et sur le dernier onglet des feuilles
de votre sélection</t>
  </si>
  <si>
    <t>Identifier les informations spatiales pour situer des objets les uns par rapport aux autres dans un contexte donné. Connaître des marqueurs spatiaux</t>
  </si>
  <si>
    <t>un problème du type "a - b = x"</t>
  </si>
  <si>
    <t>un problème du type "a + b = x"</t>
  </si>
  <si>
    <t>un problème du type "a + b + c = x"</t>
  </si>
  <si>
    <t>items</t>
  </si>
  <si>
    <t>Réussite de l'item :</t>
  </si>
  <si>
    <t>Réussite de l'exercice :</t>
  </si>
  <si>
    <t>Ce fichier tableur comporte 2 feuilles (onglets verts) pour la saisie des résultats
1 feuille (onglet bleu) pour l'édition d'une synthèse des résultats de votre classe
35 feuilles (onglets jaunes) = 1 feuille par élève, pour l'impression de chaque bilan individuel</t>
  </si>
  <si>
    <t>Vous pouvez imprimer chaque bilan indépendamment des autres en cliquant sur un seul onglet
avant d'imprimer, ou sélectionner plusieur bilans.
Pour sélectionner plusieurs feuilles à imprimer :</t>
  </si>
  <si>
    <t>On passe d'une feuille à l'autre en cliquant sur les onglets qui se trouvent en bas à gauche du classeur.
Pour atteindre les feuilles, vous pouvez utiliser les flèches à gauche de l'onglet "Accueil"</t>
  </si>
  <si>
    <t>Français avec ex.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</si>
</sst>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20"/>
      <name val="Calibri"/>
      <family val="2"/>
    </font>
    <font>
      <sz val="20"/>
      <name val="Calibri"/>
      <family val="2"/>
      <scheme val="minor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6"/>
      <color rgb="FF1F497D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C3904"/>
        <bgColor indexed="64"/>
      </patternFill>
    </fill>
    <fill>
      <patternFill patternType="solid">
        <fgColor rgb="FFB9CFED"/>
        <bgColor indexed="64"/>
      </patternFill>
    </fill>
    <fill>
      <patternFill patternType="solid">
        <fgColor rgb="FFBBEDC3"/>
        <bgColor indexed="64"/>
      </patternFill>
    </fill>
    <fill>
      <patternFill patternType="solid">
        <fgColor rgb="FFFEE88B"/>
        <bgColor indexed="64"/>
      </patternFill>
    </fill>
    <fill>
      <patternFill patternType="solid">
        <fgColor rgb="FFFAB9C3"/>
        <bgColor indexed="64"/>
      </patternFill>
    </fill>
    <fill>
      <patternFill patternType="solid">
        <fgColor rgb="FFC5D9F1"/>
        <bgColor rgb="FF000000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ouble">
        <color rgb="FF0070C0"/>
      </left>
      <right style="double">
        <color auto="1"/>
      </right>
      <top/>
      <bottom/>
      <diagonal/>
    </border>
    <border>
      <left style="double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/>
      <bottom style="double">
        <color theme="4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double">
        <color rgb="FF4F81BD"/>
      </left>
      <right style="thin">
        <color rgb="FF4F81BD"/>
      </right>
      <top style="thin">
        <color rgb="FF4F81BD"/>
      </top>
      <bottom style="double">
        <color rgb="FF4F81BD"/>
      </bottom>
      <diagonal/>
    </border>
    <border>
      <left style="double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double">
        <color rgb="FF4F81BD"/>
      </right>
      <top style="double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double">
        <color rgb="FF4F81BD"/>
      </top>
      <bottom style="thin">
        <color rgb="FF4F81BD"/>
      </bottom>
      <diagonal/>
    </border>
    <border>
      <left style="double">
        <color rgb="FF4F81BD"/>
      </left>
      <right style="thin">
        <color rgb="FF4F81BD"/>
      </right>
      <top style="double">
        <color rgb="FF4F81BD"/>
      </top>
      <bottom style="thin">
        <color rgb="FF4F81BD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 style="double">
        <color rgb="FF4F81BD"/>
      </left>
      <right/>
      <top/>
      <bottom/>
      <diagonal/>
    </border>
    <border>
      <left/>
      <right/>
      <top style="double">
        <color rgb="FF4F81BD"/>
      </top>
      <bottom style="double">
        <color rgb="FF4F81BD"/>
      </bottom>
      <diagonal/>
    </border>
    <border>
      <left style="double">
        <color rgb="FF4F81BD"/>
      </left>
      <right/>
      <top style="double">
        <color rgb="FF4F81BD"/>
      </top>
      <bottom style="double">
        <color rgb="FF4F81BD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/>
      <top/>
      <bottom/>
      <diagonal/>
    </border>
    <border>
      <left style="double">
        <color auto="1"/>
      </left>
      <right style="dotted">
        <color theme="4"/>
      </right>
      <top style="dotted">
        <color theme="4"/>
      </top>
      <bottom/>
      <diagonal/>
    </border>
    <border>
      <left style="double">
        <color auto="1"/>
      </left>
      <right style="dotted">
        <color theme="4"/>
      </right>
      <top/>
      <bottom/>
      <diagonal/>
    </border>
    <border>
      <left style="double">
        <color auto="1"/>
      </left>
      <right style="dotted">
        <color theme="4"/>
      </right>
      <top/>
      <bottom style="dotted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4">
    <xf numFmtId="0" fontId="0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</cellStyleXfs>
  <cellXfs count="366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6" borderId="13" xfId="0" applyFill="1" applyBorder="1" applyAlignment="1" applyProtection="1">
      <alignment horizontal="right"/>
    </xf>
    <xf numFmtId="0" fontId="0" fillId="0" borderId="0" xfId="0" applyAlignment="1"/>
    <xf numFmtId="17" fontId="2" fillId="0" borderId="0" xfId="0" applyNumberFormat="1" applyFont="1" applyBorder="1" applyAlignment="1"/>
    <xf numFmtId="14" fontId="12" fillId="0" borderId="1" xfId="0" applyNumberFormat="1" applyFont="1" applyBorder="1" applyProtection="1">
      <protection locked="0"/>
    </xf>
    <xf numFmtId="0" fontId="25" fillId="7" borderId="6" xfId="0" applyFont="1" applyFill="1" applyBorder="1" applyAlignment="1" applyProtection="1">
      <alignment horizontal="right" vertical="center"/>
    </xf>
    <xf numFmtId="49" fontId="29" fillId="0" borderId="4" xfId="0" applyNumberFormat="1" applyFont="1" applyFill="1" applyBorder="1" applyAlignment="1" applyProtection="1">
      <alignment vertical="center"/>
    </xf>
    <xf numFmtId="0" fontId="25" fillId="7" borderId="4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25" fillId="7" borderId="5" xfId="0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Border="1"/>
    <xf numFmtId="0" fontId="7" fillId="0" borderId="4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0" xfId="0" applyBorder="1"/>
    <xf numFmtId="0" fontId="3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0" fontId="1" fillId="0" borderId="61" xfId="0" applyNumberFormat="1" applyFont="1" applyBorder="1" applyAlignment="1">
      <alignment horizontal="center"/>
    </xf>
    <xf numFmtId="10" fontId="1" fillId="0" borderId="64" xfId="0" applyNumberFormat="1" applyFont="1" applyBorder="1" applyAlignment="1">
      <alignment horizontal="center"/>
    </xf>
    <xf numFmtId="0" fontId="0" fillId="0" borderId="67" xfId="0" applyBorder="1"/>
    <xf numFmtId="10" fontId="40" fillId="4" borderId="0" xfId="2" applyNumberFormat="1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right" vertical="center" wrapText="1"/>
    </xf>
    <xf numFmtId="10" fontId="1" fillId="4" borderId="64" xfId="0" applyNumberFormat="1" applyFont="1" applyFill="1" applyBorder="1" applyAlignment="1">
      <alignment horizontal="center" vertical="center" wrapText="1"/>
    </xf>
    <xf numFmtId="10" fontId="1" fillId="0" borderId="69" xfId="2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10" fontId="12" fillId="0" borderId="70" xfId="2" applyNumberFormat="1" applyFont="1" applyBorder="1" applyAlignment="1">
      <alignment horizontal="center" vertical="center"/>
    </xf>
    <xf numFmtId="10" fontId="1" fillId="0" borderId="64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0" fontId="41" fillId="5" borderId="70" xfId="2" applyNumberFormat="1" applyFont="1" applyFill="1" applyBorder="1" applyAlignment="1">
      <alignment horizontal="center" vertical="center" wrapText="1"/>
    </xf>
    <xf numFmtId="0" fontId="42" fillId="5" borderId="74" xfId="0" applyFont="1" applyFill="1" applyBorder="1" applyAlignment="1">
      <alignment vertical="center" wrapText="1"/>
    </xf>
    <xf numFmtId="10" fontId="12" fillId="0" borderId="0" xfId="2" applyNumberFormat="1" applyFont="1" applyFill="1" applyBorder="1" applyAlignment="1">
      <alignment vertical="center"/>
    </xf>
    <xf numFmtId="10" fontId="41" fillId="0" borderId="0" xfId="2" applyNumberFormat="1" applyFont="1" applyFill="1" applyBorder="1" applyAlignment="1">
      <alignment vertical="center" wrapText="1"/>
    </xf>
    <xf numFmtId="10" fontId="1" fillId="0" borderId="7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5" borderId="0" xfId="0" applyFont="1" applyFill="1" applyBorder="1" applyAlignment="1">
      <alignment vertical="top"/>
    </xf>
    <xf numFmtId="0" fontId="44" fillId="0" borderId="28" xfId="0" applyFont="1" applyBorder="1"/>
    <xf numFmtId="0" fontId="0" fillId="0" borderId="76" xfId="0" applyBorder="1" applyAlignment="1">
      <alignment horizontal="center" vertical="center"/>
    </xf>
    <xf numFmtId="0" fontId="0" fillId="14" borderId="77" xfId="0" applyFill="1" applyBorder="1" applyAlignment="1">
      <alignment horizontal="center" vertical="center"/>
    </xf>
    <xf numFmtId="0" fontId="0" fillId="14" borderId="78" xfId="0" applyFill="1" applyBorder="1" applyAlignment="1">
      <alignment horizontal="center" vertical="center"/>
    </xf>
    <xf numFmtId="0" fontId="0" fillId="15" borderId="79" xfId="0" applyFill="1" applyBorder="1" applyAlignment="1">
      <alignment horizontal="center" vertical="center"/>
    </xf>
    <xf numFmtId="0" fontId="0" fillId="16" borderId="80" xfId="0" applyFill="1" applyBorder="1" applyAlignment="1">
      <alignment horizontal="center" vertical="center"/>
    </xf>
    <xf numFmtId="0" fontId="0" fillId="17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45" fillId="0" borderId="85" xfId="0" applyFont="1" applyFill="1" applyBorder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10" fontId="0" fillId="0" borderId="88" xfId="2" applyNumberFormat="1" applyFont="1" applyBorder="1" applyAlignment="1" applyProtection="1">
      <alignment vertical="center"/>
    </xf>
    <xf numFmtId="10" fontId="0" fillId="0" borderId="88" xfId="0" applyNumberFormat="1" applyBorder="1" applyAlignment="1" applyProtection="1">
      <alignment horizontal="center" vertical="center"/>
    </xf>
    <xf numFmtId="10" fontId="0" fillId="0" borderId="99" xfId="2" applyNumberFormat="1" applyFont="1" applyBorder="1" applyAlignment="1" applyProtection="1">
      <alignment vertical="center"/>
    </xf>
    <xf numFmtId="10" fontId="0" fillId="0" borderId="99" xfId="0" applyNumberFormat="1" applyBorder="1" applyAlignment="1" applyProtection="1">
      <alignment horizontal="center" vertical="center"/>
    </xf>
    <xf numFmtId="10" fontId="0" fillId="0" borderId="99" xfId="0" applyNumberFormat="1" applyBorder="1" applyAlignment="1" applyProtection="1">
      <alignment vertical="center"/>
    </xf>
    <xf numFmtId="10" fontId="0" fillId="0" borderId="89" xfId="2" applyNumberFormat="1" applyFont="1" applyBorder="1" applyAlignment="1" applyProtection="1">
      <alignment vertical="center"/>
    </xf>
    <xf numFmtId="0" fontId="0" fillId="14" borderId="0" xfId="0" applyFill="1"/>
    <xf numFmtId="0" fontId="23" fillId="12" borderId="0" xfId="0" applyFont="1" applyFill="1"/>
    <xf numFmtId="0" fontId="0" fillId="17" borderId="0" xfId="0" applyFill="1"/>
    <xf numFmtId="0" fontId="0" fillId="16" borderId="0" xfId="0" applyFill="1"/>
    <xf numFmtId="0" fontId="0" fillId="15" borderId="0" xfId="0" applyFill="1"/>
    <xf numFmtId="14" fontId="47" fillId="10" borderId="4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6" fillId="0" borderId="0" xfId="0" applyFont="1" applyProtection="1"/>
    <xf numFmtId="0" fontId="46" fillId="0" borderId="0" xfId="0" applyFont="1" applyAlignment="1" applyProtection="1">
      <alignment horizontal="right"/>
    </xf>
    <xf numFmtId="0" fontId="36" fillId="0" borderId="16" xfId="0" applyFont="1" applyBorder="1" applyAlignment="1">
      <alignment vertical="center"/>
    </xf>
    <xf numFmtId="0" fontId="23" fillId="12" borderId="80" xfId="0" applyFont="1" applyFill="1" applyBorder="1" applyAlignment="1">
      <alignment horizontal="center" vertical="center"/>
    </xf>
    <xf numFmtId="0" fontId="0" fillId="8" borderId="1" xfId="0" applyFont="1" applyFill="1" applyBorder="1" applyProtection="1">
      <protection locked="0"/>
    </xf>
    <xf numFmtId="0" fontId="19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17" fontId="2" fillId="0" borderId="0" xfId="0" applyNumberFormat="1" applyFont="1" applyBorder="1" applyAlignment="1">
      <alignment horizontal="left" vertic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17" fontId="26" fillId="5" borderId="0" xfId="0" applyNumberFormat="1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7" fontId="34" fillId="5" borderId="0" xfId="0" applyNumberFormat="1" applyFont="1" applyFill="1" applyBorder="1" applyAlignment="1">
      <alignment horizontal="center" vertical="center" wrapText="1"/>
    </xf>
    <xf numFmtId="17" fontId="1" fillId="5" borderId="0" xfId="0" applyNumberFormat="1" applyFont="1" applyFill="1" applyBorder="1" applyAlignment="1">
      <alignment horizontal="center" wrapText="1"/>
    </xf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30" fillId="0" borderId="11" xfId="0" applyFont="1" applyBorder="1" applyAlignment="1" applyProtection="1">
      <protection locked="0"/>
    </xf>
    <xf numFmtId="0" fontId="30" fillId="0" borderId="8" xfId="0" applyFont="1" applyBorder="1" applyAlignment="1" applyProtection="1">
      <protection locked="0"/>
    </xf>
    <xf numFmtId="0" fontId="30" fillId="0" borderId="9" xfId="0" applyFont="1" applyBorder="1" applyAlignment="1" applyProtection="1">
      <protection locked="0"/>
    </xf>
    <xf numFmtId="0" fontId="30" fillId="0" borderId="10" xfId="0" applyFont="1" applyBorder="1" applyAlignment="1" applyProtection="1">
      <protection locked="0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3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92" xfId="0" applyBorder="1" applyAlignment="1" applyProtection="1">
      <alignment horizontal="center"/>
    </xf>
    <xf numFmtId="10" fontId="0" fillId="0" borderId="93" xfId="2" applyNumberFormat="1" applyFont="1" applyBorder="1" applyAlignment="1" applyProtection="1">
      <alignment horizontal="center" vertical="center"/>
    </xf>
    <xf numFmtId="10" fontId="0" fillId="0" borderId="94" xfId="2" applyNumberFormat="1" applyFont="1" applyBorder="1" applyAlignment="1" applyProtection="1">
      <alignment horizontal="center" vertical="center"/>
    </xf>
    <xf numFmtId="10" fontId="0" fillId="0" borderId="95" xfId="2" applyNumberFormat="1" applyFont="1" applyBorder="1" applyAlignment="1" applyProtection="1">
      <alignment horizontal="center" vertical="center"/>
    </xf>
    <xf numFmtId="10" fontId="0" fillId="0" borderId="89" xfId="0" applyNumberFormat="1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10" fontId="0" fillId="4" borderId="89" xfId="2" applyNumberFormat="1" applyFont="1" applyFill="1" applyBorder="1" applyAlignment="1" applyProtection="1">
      <alignment horizontal="center" vertical="center"/>
    </xf>
    <xf numFmtId="10" fontId="0" fillId="4" borderId="90" xfId="2" applyNumberFormat="1" applyFont="1" applyFill="1" applyBorder="1" applyAlignment="1" applyProtection="1">
      <alignment horizontal="center" vertical="center"/>
    </xf>
    <xf numFmtId="10" fontId="0" fillId="4" borderId="91" xfId="2" applyNumberFormat="1" applyFont="1" applyFill="1" applyBorder="1" applyAlignment="1" applyProtection="1">
      <alignment horizontal="center" vertical="center"/>
    </xf>
    <xf numFmtId="10" fontId="0" fillId="0" borderId="89" xfId="2" applyNumberFormat="1" applyFont="1" applyBorder="1" applyAlignment="1" applyProtection="1">
      <alignment horizontal="center" vertical="center"/>
    </xf>
    <xf numFmtId="10" fontId="0" fillId="0" borderId="90" xfId="2" applyNumberFormat="1" applyFont="1" applyBorder="1" applyAlignment="1" applyProtection="1">
      <alignment horizontal="center" vertical="center"/>
    </xf>
    <xf numFmtId="10" fontId="0" fillId="0" borderId="91" xfId="2" applyNumberFormat="1" applyFont="1" applyBorder="1" applyAlignment="1" applyProtection="1">
      <alignment horizontal="center" vertical="center"/>
    </xf>
    <xf numFmtId="10" fontId="0" fillId="4" borderId="93" xfId="2" applyNumberFormat="1" applyFont="1" applyFill="1" applyBorder="1" applyAlignment="1" applyProtection="1">
      <alignment horizontal="center" vertical="center"/>
    </xf>
    <xf numFmtId="10" fontId="0" fillId="4" borderId="94" xfId="2" applyNumberFormat="1" applyFont="1" applyFill="1" applyBorder="1" applyAlignment="1" applyProtection="1">
      <alignment horizontal="center" vertical="center"/>
    </xf>
    <xf numFmtId="10" fontId="0" fillId="4" borderId="95" xfId="2" applyNumberFormat="1" applyFont="1" applyFill="1" applyBorder="1" applyAlignment="1" applyProtection="1">
      <alignment horizontal="center" vertical="center"/>
    </xf>
    <xf numFmtId="10" fontId="0" fillId="4" borderId="88" xfId="2" applyNumberFormat="1" applyFont="1" applyFill="1" applyBorder="1" applyAlignment="1" applyProtection="1">
      <alignment horizontal="center" vertical="center"/>
    </xf>
    <xf numFmtId="10" fontId="0" fillId="4" borderId="88" xfId="0" applyNumberFormat="1" applyFill="1" applyBorder="1" applyAlignment="1" applyProtection="1">
      <alignment horizontal="center" vertical="center"/>
    </xf>
    <xf numFmtId="10" fontId="0" fillId="0" borderId="88" xfId="0" applyNumberFormat="1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4" borderId="92" xfId="0" applyFill="1" applyBorder="1" applyAlignment="1" applyProtection="1">
      <alignment horizontal="center"/>
    </xf>
    <xf numFmtId="10" fontId="0" fillId="4" borderId="89" xfId="0" applyNumberFormat="1" applyFill="1" applyBorder="1" applyAlignment="1" applyProtection="1">
      <alignment horizontal="center" vertical="center"/>
    </xf>
    <xf numFmtId="0" fontId="0" fillId="4" borderId="90" xfId="0" applyFill="1" applyBorder="1" applyAlignment="1" applyProtection="1">
      <alignment horizontal="center" vertical="center"/>
    </xf>
    <xf numFmtId="0" fontId="0" fillId="4" borderId="91" xfId="0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/>
    </xf>
    <xf numFmtId="10" fontId="0" fillId="0" borderId="96" xfId="0" applyNumberFormat="1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 vertical="center"/>
    </xf>
    <xf numFmtId="0" fontId="0" fillId="0" borderId="98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0" fontId="0" fillId="0" borderId="96" xfId="2" applyNumberFormat="1" applyFont="1" applyBorder="1" applyAlignment="1" applyProtection="1">
      <alignment horizontal="center" vertical="center"/>
    </xf>
    <xf numFmtId="10" fontId="0" fillId="0" borderId="97" xfId="2" applyNumberFormat="1" applyFont="1" applyBorder="1" applyAlignment="1" applyProtection="1">
      <alignment horizontal="center" vertical="center"/>
    </xf>
    <xf numFmtId="10" fontId="0" fillId="0" borderId="98" xfId="2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13" fillId="5" borderId="84" xfId="0" applyFont="1" applyFill="1" applyBorder="1" applyAlignment="1">
      <alignment horizontal="center" vertical="top"/>
    </xf>
    <xf numFmtId="0" fontId="13" fillId="5" borderId="83" xfId="0" applyFont="1" applyFill="1" applyBorder="1" applyAlignment="1">
      <alignment horizontal="center" vertical="top"/>
    </xf>
    <xf numFmtId="0" fontId="13" fillId="5" borderId="82" xfId="0" applyFont="1" applyFill="1" applyBorder="1" applyAlignment="1">
      <alignment horizontal="center" vertical="top"/>
    </xf>
    <xf numFmtId="0" fontId="39" fillId="5" borderId="68" xfId="0" applyFont="1" applyFill="1" applyBorder="1" applyAlignment="1">
      <alignment horizontal="left" vertical="center" wrapText="1"/>
    </xf>
    <xf numFmtId="0" fontId="39" fillId="5" borderId="66" xfId="0" applyFont="1" applyFill="1" applyBorder="1" applyAlignment="1">
      <alignment horizontal="left" vertical="center" wrapText="1"/>
    </xf>
    <xf numFmtId="0" fontId="39" fillId="5" borderId="65" xfId="0" applyFont="1" applyFill="1" applyBorder="1" applyAlignment="1">
      <alignment horizontal="left" vertical="center" wrapText="1"/>
    </xf>
    <xf numFmtId="0" fontId="39" fillId="5" borderId="73" xfId="0" applyFont="1" applyFill="1" applyBorder="1" applyAlignment="1">
      <alignment horizontal="left" vertical="center" wrapText="1"/>
    </xf>
    <xf numFmtId="0" fontId="39" fillId="5" borderId="72" xfId="0" applyFont="1" applyFill="1" applyBorder="1" applyAlignment="1">
      <alignment horizontal="left" vertical="center" wrapText="1"/>
    </xf>
    <xf numFmtId="0" fontId="39" fillId="5" borderId="71" xfId="0" applyFont="1" applyFill="1" applyBorder="1" applyAlignment="1">
      <alignment horizontal="left" vertical="center" wrapText="1"/>
    </xf>
    <xf numFmtId="0" fontId="43" fillId="5" borderId="0" xfId="0" applyFont="1" applyFill="1" applyBorder="1" applyAlignment="1">
      <alignment horizontal="center" vertical="top"/>
    </xf>
    <xf numFmtId="0" fontId="39" fillId="5" borderId="63" xfId="0" applyFont="1" applyFill="1" applyBorder="1" applyAlignment="1">
      <alignment horizontal="left" vertical="center" wrapText="1"/>
    </xf>
    <xf numFmtId="0" fontId="39" fillId="5" borderId="60" xfId="0" applyFont="1" applyFill="1" applyBorder="1" applyAlignment="1">
      <alignment horizontal="left" vertical="center" wrapText="1"/>
    </xf>
    <xf numFmtId="0" fontId="39" fillId="5" borderId="62" xfId="0" applyFont="1" applyFill="1" applyBorder="1" applyAlignment="1">
      <alignment horizontal="left" vertical="center" wrapText="1"/>
    </xf>
    <xf numFmtId="0" fontId="45" fillId="18" borderId="87" xfId="0" applyFont="1" applyFill="1" applyBorder="1" applyAlignment="1">
      <alignment horizontal="center" vertical="center"/>
    </xf>
    <xf numFmtId="0" fontId="45" fillId="18" borderId="86" xfId="0" applyFont="1" applyFill="1" applyBorder="1" applyAlignment="1">
      <alignment horizontal="center" vertical="center"/>
    </xf>
    <xf numFmtId="0" fontId="36" fillId="0" borderId="56" xfId="0" applyFont="1" applyBorder="1" applyAlignment="1">
      <alignment horizontal="right" vertical="center"/>
    </xf>
    <xf numFmtId="164" fontId="33" fillId="0" borderId="56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horizontal="right" vertical="center"/>
    </xf>
    <xf numFmtId="0" fontId="34" fillId="0" borderId="8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7" fillId="11" borderId="6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37" fillId="11" borderId="4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left" vertical="center"/>
    </xf>
    <xf numFmtId="49" fontId="29" fillId="0" borderId="6" xfId="0" applyNumberFormat="1" applyFont="1" applyFill="1" applyBorder="1" applyAlignment="1" applyProtection="1">
      <alignment horizontal="center"/>
    </xf>
    <xf numFmtId="49" fontId="29" fillId="0" borderId="11" xfId="0" applyNumberFormat="1" applyFont="1" applyFill="1" applyBorder="1" applyAlignment="1" applyProtection="1">
      <alignment horizontal="center"/>
    </xf>
    <xf numFmtId="49" fontId="29" fillId="0" borderId="8" xfId="0" applyNumberFormat="1" applyFont="1" applyFill="1" applyBorder="1" applyAlignment="1" applyProtection="1">
      <alignment horizont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0" fontId="38" fillId="11" borderId="57" xfId="0" applyFont="1" applyFill="1" applyBorder="1" applyAlignment="1">
      <alignment horizontal="center" vertical="center"/>
    </xf>
    <xf numFmtId="0" fontId="38" fillId="11" borderId="58" xfId="0" applyFont="1" applyFill="1" applyBorder="1" applyAlignment="1">
      <alignment horizontal="center" vertical="center"/>
    </xf>
    <xf numFmtId="0" fontId="38" fillId="11" borderId="59" xfId="0" applyFont="1" applyFill="1" applyBorder="1" applyAlignment="1">
      <alignment horizontal="center" vertical="center"/>
    </xf>
    <xf numFmtId="14" fontId="34" fillId="0" borderId="5" xfId="0" applyNumberFormat="1" applyFont="1" applyBorder="1" applyAlignment="1">
      <alignment horizontal="center" vertical="center"/>
    </xf>
    <xf numFmtId="14" fontId="34" fillId="0" borderId="5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30" fillId="7" borderId="11" xfId="0" applyFont="1" applyFill="1" applyBorder="1" applyAlignment="1" applyProtection="1">
      <alignment horizontal="center" vertical="center"/>
    </xf>
    <xf numFmtId="0" fontId="30" fillId="7" borderId="8" xfId="0" applyFont="1" applyFill="1" applyBorder="1" applyAlignment="1" applyProtection="1">
      <alignment horizontal="center" vertical="center"/>
    </xf>
    <xf numFmtId="0" fontId="30" fillId="7" borderId="0" xfId="0" applyFont="1" applyFill="1" applyBorder="1" applyAlignment="1" applyProtection="1">
      <alignment horizontal="center" vertical="center"/>
    </xf>
    <xf numFmtId="0" fontId="30" fillId="7" borderId="9" xfId="0" applyFont="1" applyFill="1" applyBorder="1" applyAlignment="1" applyProtection="1">
      <alignment horizontal="center" vertical="center"/>
    </xf>
    <xf numFmtId="0" fontId="30" fillId="7" borderId="50" xfId="0" applyFont="1" applyFill="1" applyBorder="1" applyAlignment="1" applyProtection="1">
      <alignment horizontal="center" vertical="center"/>
    </xf>
    <xf numFmtId="0" fontId="30" fillId="7" borderId="1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0" fontId="38" fillId="13" borderId="57" xfId="0" applyFont="1" applyFill="1" applyBorder="1" applyAlignment="1">
      <alignment horizontal="center" vertical="center"/>
    </xf>
    <xf numFmtId="0" fontId="38" fillId="13" borderId="58" xfId="0" applyFont="1" applyFill="1" applyBorder="1" applyAlignment="1">
      <alignment horizontal="center" vertical="center"/>
    </xf>
    <xf numFmtId="0" fontId="38" fillId="13" borderId="59" xfId="0" applyFont="1" applyFill="1" applyBorder="1" applyAlignment="1">
      <alignment horizontal="center" vertical="center"/>
    </xf>
    <xf numFmtId="0" fontId="37" fillId="13" borderId="6" xfId="0" applyFont="1" applyFill="1" applyBorder="1" applyAlignment="1">
      <alignment horizontal="center" vertical="center"/>
    </xf>
    <xf numFmtId="0" fontId="37" fillId="13" borderId="11" xfId="0" applyFont="1" applyFill="1" applyBorder="1" applyAlignment="1">
      <alignment horizontal="center" vertical="center"/>
    </xf>
    <xf numFmtId="0" fontId="37" fillId="13" borderId="4" xfId="0" applyFont="1" applyFill="1" applyBorder="1" applyAlignment="1">
      <alignment horizontal="center" vertical="center"/>
    </xf>
    <xf numFmtId="0" fontId="37" fillId="13" borderId="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right" vertical="center" wrapText="1"/>
    </xf>
    <xf numFmtId="0" fontId="34" fillId="0" borderId="8" xfId="0" applyFont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3" xfId="3"/>
    <cellStyle name="Pourcentage 2" xfId="2"/>
  </cellStyles>
  <dxfs count="75"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3904"/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theme" Target="theme/theme1.xml"/><Relationship Id="rId42" Type="http://schemas.openxmlformats.org/officeDocument/2006/relationships/styles" Target="styles.xml"/><Relationship Id="rId43" Type="http://schemas.openxmlformats.org/officeDocument/2006/relationships/sharedStrings" Target="sharedStrings.xml"/><Relationship Id="rId4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Saisie!$D$37:$AL$37</c:f>
              <c:numCache>
                <c:formatCode>0.0%</c:formatCode>
                <c:ptCount val="3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</c:numCache>
            </c:numRef>
          </c:xVal>
          <c:yVal>
            <c:numRef>
              <c:f>Saisie!$D$90:$AL$90</c:f>
              <c:numCache>
                <c:formatCode>0.0%</c:formatCode>
                <c:ptCount val="3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023848"/>
        <c:axId val="2104028008"/>
      </c:scatterChart>
      <c:valAx>
        <c:axId val="2104023848"/>
        <c:scaling>
          <c:orientation val="minMax"/>
          <c:max val="1.05"/>
          <c:min val="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MATHÉMATIQUES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104028008"/>
        <c:crosses val="autoZero"/>
        <c:crossBetween val="midCat"/>
      </c:valAx>
      <c:valAx>
        <c:axId val="2104028008"/>
        <c:scaling>
          <c:orientation val="minMax"/>
          <c:max val="1.05"/>
          <c:min val="0.0"/>
        </c:scaling>
        <c:delete val="0"/>
        <c:axPos val="l"/>
        <c:majorGridlines/>
        <c:minorGridlines>
          <c:spPr>
            <a:ln w="3175" cmpd="sng"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FRANÇAIS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104023848"/>
        <c:crosses val="autoZero"/>
        <c:crossBetween val="midCat"/>
      </c:valAx>
      <c:spPr>
        <a:ln w="3175" cmpd="sng"/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57151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75405</xdr:colOff>
      <xdr:row>11</xdr:row>
      <xdr:rowOff>142875</xdr:rowOff>
    </xdr:from>
    <xdr:to>
      <xdr:col>20</xdr:col>
      <xdr:colOff>539750</xdr:colOff>
      <xdr:row>35</xdr:row>
      <xdr:rowOff>14287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M70"/>
  <sheetViews>
    <sheetView showGridLines="0" tabSelected="1" showWhiteSpace="0" view="pageLayout" zoomScale="75" zoomScaleNormal="53" zoomScaleSheetLayoutView="100" zoomScalePageLayoutView="53" workbookViewId="0">
      <selection activeCell="C10" sqref="C10:F12"/>
    </sheetView>
  </sheetViews>
  <sheetFormatPr baseColWidth="10" defaultColWidth="11.5" defaultRowHeight="12" x14ac:dyDescent="0"/>
  <cols>
    <col min="1" max="2" width="4.83203125" customWidth="1"/>
    <col min="3" max="3" width="15.1640625" bestFit="1" customWidth="1"/>
  </cols>
  <sheetData>
    <row r="1" spans="1:13" ht="9.75" customHeight="1"/>
    <row r="2" spans="1:13" ht="26.25" customHeight="1">
      <c r="A2" s="189" t="s">
        <v>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8" hidden="1">
      <c r="B3" s="205"/>
      <c r="C3" s="20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" thickBot="1">
      <c r="B5" s="2"/>
    </row>
    <row r="6" spans="1:13" ht="20" thickTop="1" thickBot="1">
      <c r="B6" s="194">
        <v>1</v>
      </c>
      <c r="C6" s="19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" thickTop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69" customHeight="1">
      <c r="B8" s="22"/>
      <c r="C8" s="206" t="s">
        <v>195</v>
      </c>
      <c r="D8" s="206"/>
      <c r="E8" s="206"/>
      <c r="F8" s="206"/>
      <c r="G8" s="206"/>
      <c r="H8" s="206"/>
      <c r="I8" s="206"/>
      <c r="J8" s="206"/>
      <c r="K8" s="206"/>
      <c r="L8" s="206"/>
      <c r="M8" s="23"/>
    </row>
    <row r="9" spans="1:13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52.5" customHeight="1">
      <c r="B10" s="22"/>
      <c r="C10" s="196" t="s">
        <v>197</v>
      </c>
      <c r="D10" s="197"/>
      <c r="E10" s="197"/>
      <c r="F10" s="197"/>
      <c r="G10" s="11"/>
      <c r="H10" s="11"/>
      <c r="I10" s="11"/>
      <c r="J10" s="11"/>
      <c r="K10" s="6"/>
      <c r="L10" s="6"/>
      <c r="M10" s="23"/>
    </row>
    <row r="11" spans="1:13">
      <c r="B11" s="22"/>
      <c r="C11" s="197"/>
      <c r="D11" s="197"/>
      <c r="E11" s="197"/>
      <c r="F11" s="197"/>
      <c r="G11" s="11"/>
      <c r="H11" s="11"/>
      <c r="I11" s="11"/>
      <c r="J11" s="11"/>
      <c r="K11" s="6"/>
      <c r="L11" s="6"/>
      <c r="M11" s="23"/>
    </row>
    <row r="12" spans="1:13" ht="22.5" customHeight="1">
      <c r="B12" s="22"/>
      <c r="C12" s="197"/>
      <c r="D12" s="197"/>
      <c r="E12" s="197"/>
      <c r="F12" s="197"/>
      <c r="G12" s="11"/>
      <c r="H12" s="11"/>
      <c r="I12" s="11"/>
      <c r="J12" s="11"/>
      <c r="K12" s="6"/>
      <c r="L12" s="6"/>
      <c r="M12" s="23"/>
    </row>
    <row r="13" spans="1:13" ht="33" customHeight="1">
      <c r="B13" s="22"/>
      <c r="C13" s="111"/>
      <c r="D13" s="111"/>
      <c r="E13" s="111"/>
      <c r="F13" s="111"/>
      <c r="G13" s="11"/>
      <c r="H13" s="11"/>
      <c r="I13" s="112" t="s">
        <v>25</v>
      </c>
      <c r="J13" s="11"/>
      <c r="K13" s="6"/>
      <c r="L13" s="6"/>
      <c r="M13" s="23"/>
    </row>
    <row r="14" spans="1:13" ht="13.25" customHeight="1">
      <c r="B14" s="22"/>
      <c r="C14" s="204" t="s">
        <v>186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3"/>
    </row>
    <row r="15" spans="1:13">
      <c r="B15" s="22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3"/>
    </row>
    <row r="16" spans="1:13" ht="38.25" customHeight="1">
      <c r="B16" s="22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3"/>
    </row>
    <row r="17" spans="2:13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>
      <c r="B18" s="22"/>
      <c r="C18" s="204" t="s">
        <v>182</v>
      </c>
      <c r="D18" s="204"/>
      <c r="E18" s="204"/>
      <c r="F18" s="204"/>
      <c r="G18" s="6"/>
      <c r="H18" s="202"/>
      <c r="I18" s="203"/>
      <c r="J18" s="6"/>
      <c r="K18" s="6"/>
      <c r="L18" s="6"/>
      <c r="M18" s="23"/>
    </row>
    <row r="19" spans="2:13" ht="42.5" customHeight="1">
      <c r="B19" s="22"/>
      <c r="C19" s="114"/>
      <c r="D19" s="114"/>
      <c r="E19" s="114"/>
      <c r="F19" s="114"/>
      <c r="G19" s="6"/>
      <c r="H19" s="109"/>
      <c r="I19" s="110"/>
      <c r="J19" s="6"/>
      <c r="K19" s="6"/>
      <c r="L19" s="6"/>
      <c r="M19" s="23"/>
    </row>
    <row r="20" spans="2:13" ht="21" customHeight="1">
      <c r="B20" s="22"/>
      <c r="C20" s="207" t="s">
        <v>33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3"/>
    </row>
    <row r="21" spans="2:13" ht="44" customHeight="1">
      <c r="B21" s="22"/>
      <c r="C21" s="208" t="s">
        <v>35</v>
      </c>
      <c r="D21" s="208"/>
      <c r="E21" s="114"/>
      <c r="F21" s="114"/>
      <c r="G21" s="114"/>
      <c r="H21" s="208" t="s">
        <v>36</v>
      </c>
      <c r="I21" s="208"/>
      <c r="J21" s="114"/>
      <c r="K21" s="114"/>
      <c r="L21" s="114"/>
      <c r="M21" s="23"/>
    </row>
    <row r="22" spans="2:13" ht="72.5" customHeight="1" thickBo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" thickTop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0" thickTop="1" thickBot="1">
      <c r="B25" s="194">
        <v>2</v>
      </c>
      <c r="C25" s="195"/>
    </row>
    <row r="26" spans="2:13" ht="13" thickTop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7">
      <c r="B27" s="16"/>
      <c r="C27" s="191" t="s">
        <v>0</v>
      </c>
      <c r="D27" s="192"/>
      <c r="E27" s="192"/>
      <c r="F27" s="192"/>
      <c r="G27" s="192"/>
      <c r="H27" s="192"/>
      <c r="I27" s="192"/>
      <c r="J27" s="192"/>
      <c r="K27" s="12"/>
      <c r="L27" s="6"/>
      <c r="M27" s="17"/>
    </row>
    <row r="28" spans="2:13" ht="13.5" customHeight="1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7">
      <c r="B29" s="16"/>
      <c r="G29" s="9"/>
      <c r="H29" s="9"/>
      <c r="I29" s="7"/>
      <c r="J29" s="7"/>
      <c r="K29" s="12"/>
      <c r="L29" s="6"/>
      <c r="M29" s="17"/>
    </row>
    <row r="30" spans="2:13" ht="17">
      <c r="B30" s="16"/>
      <c r="G30" s="7"/>
      <c r="H30" s="7"/>
      <c r="I30" s="7"/>
      <c r="J30" s="7"/>
      <c r="K30" s="12"/>
      <c r="L30" s="6"/>
      <c r="M30" s="17"/>
    </row>
    <row r="31" spans="2:13" ht="33.5" customHeight="1">
      <c r="B31" s="16"/>
      <c r="C31" s="198" t="s">
        <v>1</v>
      </c>
      <c r="D31" s="199"/>
      <c r="E31" s="199"/>
      <c r="F31" s="199"/>
      <c r="G31" s="18"/>
      <c r="H31" s="18"/>
      <c r="I31" s="18"/>
      <c r="J31" s="18"/>
      <c r="K31" s="6"/>
      <c r="L31" s="6"/>
      <c r="M31" s="17"/>
    </row>
    <row r="32" spans="2:13" ht="21" customHeight="1">
      <c r="B32" s="16"/>
      <c r="C32" s="200" t="s">
        <v>2</v>
      </c>
      <c r="D32" s="201"/>
      <c r="E32" s="201"/>
      <c r="F32" s="201"/>
      <c r="G32" s="18"/>
      <c r="H32" s="18"/>
      <c r="I32" s="18"/>
      <c r="J32" s="18"/>
      <c r="K32" s="6"/>
      <c r="L32" s="6"/>
      <c r="M32" s="17"/>
    </row>
    <row r="33" spans="2:13" ht="38.5" customHeight="1">
      <c r="B33" s="16"/>
      <c r="C33" s="209" t="s">
        <v>3</v>
      </c>
      <c r="D33" s="210"/>
      <c r="E33" s="210"/>
      <c r="F33" s="210"/>
      <c r="G33" s="6"/>
      <c r="H33" s="6"/>
      <c r="I33" s="6"/>
      <c r="J33" s="6"/>
      <c r="K33" s="6"/>
      <c r="L33" s="6"/>
      <c r="M33" s="17"/>
    </row>
    <row r="34" spans="2:13" ht="33.75" customHeight="1">
      <c r="B34" s="16"/>
      <c r="C34" s="196" t="s">
        <v>4</v>
      </c>
      <c r="D34" s="201"/>
      <c r="E34" s="201"/>
      <c r="F34" s="201"/>
      <c r="G34" s="6"/>
      <c r="H34" s="6"/>
      <c r="I34" s="6"/>
      <c r="J34" s="6"/>
      <c r="K34" s="6"/>
      <c r="L34" s="6"/>
      <c r="M34" s="17"/>
    </row>
    <row r="35" spans="2:13" ht="12" customHeight="1">
      <c r="B35" s="16"/>
      <c r="G35" s="6"/>
      <c r="H35" s="6"/>
      <c r="I35" s="6"/>
      <c r="J35" s="6"/>
      <c r="K35" s="6"/>
      <c r="L35" s="6"/>
      <c r="M35" s="17"/>
    </row>
    <row r="36" spans="2:13" ht="21" customHeight="1">
      <c r="B36" s="16"/>
      <c r="G36" s="6"/>
      <c r="H36" s="6"/>
      <c r="I36" s="6"/>
      <c r="J36" s="6"/>
      <c r="K36" s="6"/>
      <c r="L36" s="6"/>
      <c r="M36" s="17"/>
    </row>
    <row r="37" spans="2:13" ht="16.5" customHeight="1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" thickBot="1"/>
    <row r="41" spans="2:13" ht="20" thickTop="1" thickBot="1">
      <c r="B41" s="194">
        <v>3</v>
      </c>
      <c r="C41" s="195"/>
    </row>
    <row r="42" spans="2:13" ht="13" thickTop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7">
      <c r="B43" s="16"/>
      <c r="C43" s="191" t="s">
        <v>183</v>
      </c>
      <c r="D43" s="192"/>
      <c r="E43" s="192"/>
      <c r="F43" s="192"/>
      <c r="G43" s="192"/>
      <c r="H43" s="192"/>
      <c r="I43" s="192"/>
      <c r="J43" s="192"/>
      <c r="K43" s="190"/>
      <c r="L43" s="190"/>
      <c r="M43" s="193"/>
    </row>
    <row r="44" spans="2:13" ht="9.75" customHeight="1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>
      <c r="B45" s="16"/>
      <c r="C45" s="191" t="s">
        <v>184</v>
      </c>
      <c r="D45" s="192"/>
      <c r="E45" s="192"/>
      <c r="F45" s="192"/>
      <c r="G45" s="192"/>
      <c r="H45" s="192"/>
      <c r="I45" s="192"/>
      <c r="J45" s="192"/>
      <c r="K45" s="190"/>
      <c r="L45" s="190"/>
      <c r="M45" s="17"/>
    </row>
    <row r="46" spans="2:13" ht="15.75" customHeight="1">
      <c r="B46" s="16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7"/>
    </row>
    <row r="47" spans="2:13" ht="15" customHeight="1">
      <c r="B47" s="16"/>
      <c r="C47" s="191" t="s">
        <v>185</v>
      </c>
      <c r="D47" s="192"/>
      <c r="E47" s="192"/>
      <c r="F47" s="192"/>
      <c r="G47" s="192"/>
      <c r="H47" s="192"/>
      <c r="I47" s="192"/>
      <c r="J47" s="192"/>
      <c r="K47" s="190"/>
      <c r="L47" s="190"/>
      <c r="M47" s="17"/>
    </row>
    <row r="48" spans="2:13" ht="13" thickBo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" thickTop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5" spans="2:13" ht="15.75" customHeight="1"/>
    <row r="56" spans="2:13" ht="36.75" customHeight="1" thickBot="1"/>
    <row r="57" spans="2:13" ht="13" thickTop="1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/>
    </row>
    <row r="58" spans="2:13" ht="78" customHeight="1">
      <c r="B58" s="16"/>
      <c r="C58" s="213" t="s">
        <v>196</v>
      </c>
      <c r="D58" s="214"/>
      <c r="E58" s="214"/>
      <c r="F58" s="214"/>
      <c r="G58" s="214"/>
      <c r="H58" s="214"/>
      <c r="I58" s="214"/>
      <c r="J58" s="214"/>
      <c r="K58" s="215"/>
      <c r="L58" s="215"/>
      <c r="M58" s="216"/>
    </row>
    <row r="59" spans="2:13" ht="66" customHeight="1">
      <c r="B59" s="16"/>
      <c r="C59" s="217" t="s">
        <v>187</v>
      </c>
      <c r="D59" s="217"/>
      <c r="E59" s="217"/>
      <c r="F59" s="217"/>
      <c r="G59" s="217"/>
      <c r="H59" s="217"/>
      <c r="I59" s="217"/>
      <c r="J59" s="217"/>
      <c r="K59" s="217"/>
      <c r="L59" s="217"/>
      <c r="M59" s="17"/>
    </row>
    <row r="60" spans="2:13" ht="13" thickBot="1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2:13" ht="14" thickTop="1" thickBot="1"/>
    <row r="62" spans="2:13" ht="20" thickTop="1" thickBot="1">
      <c r="B62" s="194">
        <v>4</v>
      </c>
      <c r="C62" s="195"/>
    </row>
    <row r="63" spans="2:13" ht="13" thickTop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5"/>
    </row>
    <row r="64" spans="2:13" ht="17">
      <c r="B64" s="16"/>
      <c r="C64" s="191" t="s">
        <v>5</v>
      </c>
      <c r="D64" s="192"/>
      <c r="E64" s="192"/>
      <c r="F64" s="192"/>
      <c r="G64" s="192"/>
      <c r="H64" s="192"/>
      <c r="I64" s="192"/>
      <c r="J64" s="192"/>
      <c r="K64" s="190"/>
      <c r="L64" s="190"/>
      <c r="M64" s="193"/>
    </row>
    <row r="65" spans="2:13" ht="17">
      <c r="B65" s="16"/>
      <c r="C65" s="12"/>
      <c r="D65" s="7"/>
      <c r="E65" s="7"/>
      <c r="F65" s="7"/>
      <c r="G65" s="7"/>
      <c r="H65" s="7"/>
      <c r="I65" s="7"/>
      <c r="J65" s="7"/>
      <c r="K65" s="12"/>
      <c r="L65" s="6"/>
      <c r="M65" s="17"/>
    </row>
    <row r="66" spans="2:13" ht="15">
      <c r="B66" s="16"/>
      <c r="C66" s="218" t="s">
        <v>34</v>
      </c>
      <c r="D66" s="218"/>
      <c r="E66" s="218"/>
      <c r="F66" s="218"/>
      <c r="G66" s="218"/>
      <c r="H66" s="218"/>
      <c r="I66" s="218"/>
      <c r="J66" s="218"/>
      <c r="K66" s="218"/>
      <c r="L66" s="218"/>
      <c r="M66" s="17"/>
    </row>
    <row r="67" spans="2:13" ht="17">
      <c r="B67" s="16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7"/>
    </row>
    <row r="68" spans="2:13" ht="58.5" customHeight="1">
      <c r="B68" s="16"/>
      <c r="C68" s="211" t="s">
        <v>30</v>
      </c>
      <c r="D68" s="212"/>
      <c r="E68" s="212"/>
      <c r="F68" s="212"/>
      <c r="G68" s="7"/>
      <c r="I68" s="211" t="s">
        <v>37</v>
      </c>
      <c r="J68" s="211"/>
      <c r="K68" s="211"/>
      <c r="L68" s="211"/>
      <c r="M68" s="17"/>
    </row>
    <row r="69" spans="2:13" ht="13" thickBot="1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2:13" ht="13" thickTop="1"/>
  </sheetData>
  <sheetProtection sheet="1" objects="1" scenarios="1" selectLockedCells="1"/>
  <mergeCells count="28">
    <mergeCell ref="H21:I21"/>
    <mergeCell ref="C33:F33"/>
    <mergeCell ref="C34:F34"/>
    <mergeCell ref="C68:F68"/>
    <mergeCell ref="I68:L68"/>
    <mergeCell ref="C58:M58"/>
    <mergeCell ref="C59:L59"/>
    <mergeCell ref="C45:L45"/>
    <mergeCell ref="C47:L47"/>
    <mergeCell ref="B62:C62"/>
    <mergeCell ref="C64:M64"/>
    <mergeCell ref="C66:L66"/>
    <mergeCell ref="A2:M2"/>
    <mergeCell ref="C43:M43"/>
    <mergeCell ref="B41:C41"/>
    <mergeCell ref="C10:F12"/>
    <mergeCell ref="C27:J27"/>
    <mergeCell ref="B6:C6"/>
    <mergeCell ref="C31:F31"/>
    <mergeCell ref="C32:F32"/>
    <mergeCell ref="H18:I18"/>
    <mergeCell ref="B25:C25"/>
    <mergeCell ref="C18:F18"/>
    <mergeCell ref="C14:L16"/>
    <mergeCell ref="B3:C3"/>
    <mergeCell ref="C8:L8"/>
    <mergeCell ref="C20:L20"/>
    <mergeCell ref="C21:D21"/>
  </mergeCells>
  <phoneticPr fontId="5" type="noConversion"/>
  <pageMargins left="0.19685039370078741" right="0.19685039370078741" top="0.75000000000000011" bottom="0.75000000000000011" header="0.30000000000000004" footer="0.30000000000000004"/>
  <pageSetup paperSize="9" scale="61" orientation="portrait"/>
  <headerFooter>
    <oddFooter xml:space="preserve">&amp;C&amp;K02-066 &amp;"Arial,Gras"DGESCO &amp;"Arial,Italique"&amp;8 &amp;K000000         
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Saisie!H3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Saisie!H4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Saisie!H43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Saisie!H44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Saisie!H45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Saisie!H46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Saisie!H47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Saisie!H48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Saisie!H49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Saisie!H50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Saisie!H51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Saisie!H52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Saisie!H53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Saisie!H54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Saisie!H55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Saisie!H56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Saisie!H57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Saisie!H58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Saisie!H59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Saisie!H60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Saisie!H61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Saisie!H62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Saisie!H63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Saisie!H64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Saisie!H65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Saisie!H66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Saisie!H67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Saisie!H68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Saisie!H69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Saisie!H70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Saisie!H71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Saisie!H72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Saisie!H73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Saisie!H74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Saisie!H75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Saisie!H76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Saisie!H77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Saisie!H78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Saisie!H79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Saisie!H80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Saisie!H81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Saisie!H82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Saisie!H83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Saisie!H5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Saisie!H6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Saisie!H7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Saisie!H8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Saisie!H9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Saisie!H10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Saisie!H11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Saisie!H12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Saisie!H13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Saisie!H14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Saisie!H15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Saisie!H16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Saisie!H17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Saisie!H18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Saisie!H19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Saisie!H20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Saisie!H21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Saisie!H22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Saisie!H23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Saisie!H24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Saisie!H25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Saisie!H26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Saisie!H27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Saisie!H28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Saisie!H29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Saisie!H30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Saisie!I3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Saisie!I4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Saisie!I43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Saisie!I44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Saisie!I45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Saisie!I46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Saisie!I47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Saisie!I48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Saisie!I49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Saisie!I50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Saisie!I51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Saisie!I52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Saisie!I53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Saisie!I54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Saisie!I55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Saisie!I56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Saisie!I57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Saisie!I58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Saisie!I59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Saisie!I60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Saisie!I61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Saisie!I62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Saisie!I63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Saisie!I64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Saisie!I65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Saisie!I66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Saisie!I67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Saisie!I68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Saisie!I69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Saisie!I70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Saisie!I71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Saisie!I72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Saisie!I73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Saisie!I74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Saisie!I75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Saisie!I76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Saisie!I77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Saisie!I78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Saisie!I79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Saisie!I80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Saisie!I81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Saisie!I82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Saisie!I83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Saisie!I5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Saisie!I6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Saisie!I7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Saisie!I8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Saisie!I9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Saisie!I10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Saisie!I11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Saisie!I12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Saisie!I13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Saisie!I14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Saisie!I15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Saisie!I16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Saisie!I17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Saisie!I18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Saisie!I19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Saisie!I20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Saisie!I21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Saisie!I22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Saisie!I23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Saisie!I24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Saisie!I25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Saisie!I26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Saisie!I27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Saisie!I28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Saisie!I29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Saisie!I30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Saisie!J3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Saisie!J4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Saisie!J43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Saisie!J44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Saisie!J45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Saisie!J46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Saisie!J47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Saisie!J48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Saisie!J49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Saisie!J50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Saisie!J51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Saisie!J52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Saisie!J53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Saisie!J54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Saisie!J55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Saisie!J56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Saisie!J57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Saisie!J58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Saisie!J59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Saisie!J60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Saisie!J61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Saisie!J62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Saisie!J63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Saisie!J64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Saisie!J65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Saisie!J66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Saisie!J67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Saisie!J68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Saisie!J69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Saisie!J70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Saisie!J71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Saisie!J72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Saisie!J73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Saisie!J74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Saisie!J75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Saisie!J76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Saisie!J77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Saisie!J78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Saisie!J79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Saisie!J80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Saisie!J81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Saisie!J82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Saisie!J83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Saisie!J5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Saisie!J6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Saisie!J7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Saisie!J8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Saisie!J9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Saisie!J10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Saisie!J11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Saisie!J12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Saisie!J13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Saisie!J14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Saisie!J15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Saisie!J16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Saisie!J17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Saisie!J18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Saisie!J19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Saisie!J20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Saisie!J21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Saisie!J22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Saisie!J23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Saisie!J24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Saisie!J25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Saisie!J26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Saisie!J27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Saisie!J28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Saisie!J29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Saisie!J30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Saisie!K3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Saisie!K4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Saisie!K43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Saisie!K44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Saisie!K45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Saisie!K46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Saisie!K47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Saisie!K48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Saisie!K49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Saisie!K50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Saisie!K51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Saisie!K52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Saisie!K53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Saisie!K54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Saisie!K55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Saisie!K56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Saisie!K57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Saisie!K58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Saisie!K59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Saisie!K60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Saisie!K61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Saisie!K62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Saisie!K63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Saisie!K64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Saisie!K65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Saisie!K66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Saisie!K67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Saisie!K68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Saisie!K69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Saisie!K70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Saisie!K71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Saisie!K72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Saisie!K73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Saisie!K74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Saisie!K75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Saisie!K76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Saisie!K77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Saisie!K78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Saisie!K79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Saisie!K80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Saisie!K81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Saisie!K82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Saisie!K83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Saisie!K5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Saisie!K6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Saisie!K7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Saisie!K8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Saisie!K9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Saisie!K10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Saisie!K11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Saisie!K12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Saisie!K13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Saisie!K14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Saisie!K15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Saisie!K16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Saisie!K17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Saisie!K18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Saisie!K19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Saisie!K20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Saisie!K21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Saisie!K22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Saisie!K23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Saisie!K24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Saisie!K25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Saisie!K26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Saisie!K27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Saisie!K28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Saisie!K29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Saisie!K30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Saisie!L3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Saisie!L4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Saisie!L43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Saisie!L44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Saisie!L45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Saisie!L46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Saisie!L47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Saisie!L48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Saisie!L49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Saisie!L50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Saisie!L51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Saisie!L52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Saisie!L53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Saisie!L54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Saisie!L55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Saisie!L56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Saisie!L57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Saisie!L58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Saisie!L59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Saisie!L60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Saisie!L61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Saisie!L62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Saisie!L63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Saisie!L64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Saisie!L65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Saisie!L66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Saisie!L67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Saisie!L68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Saisie!L69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Saisie!L70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Saisie!L71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Saisie!L72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Saisie!L73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Saisie!L74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Saisie!L75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Saisie!L76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Saisie!L77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Saisie!L78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Saisie!L79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Saisie!L80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Saisie!L81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Saisie!L82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Saisie!L83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Saisie!L5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Saisie!L6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Saisie!L7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Saisie!L8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Saisie!L9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Saisie!L10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Saisie!L11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Saisie!L12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Saisie!L13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Saisie!L14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Saisie!L15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Saisie!L16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Saisie!L17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Saisie!L18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Saisie!L19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Saisie!L20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Saisie!L21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Saisie!L22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Saisie!L23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Saisie!L24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Saisie!L25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Saisie!L26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Saisie!L27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Saisie!L28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Saisie!L29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Saisie!L30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Saisie!M3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Saisie!M4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Saisie!M43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Saisie!M44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Saisie!M45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Saisie!M46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Saisie!M47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Saisie!M48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Saisie!M49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Saisie!M50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Saisie!M51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Saisie!M52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Saisie!M53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Saisie!M54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Saisie!M55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Saisie!M56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Saisie!M57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Saisie!M58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Saisie!M59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Saisie!M60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Saisie!M61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Saisie!M62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Saisie!M63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Saisie!M64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Saisie!M65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Saisie!M66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Saisie!M67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Saisie!M68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Saisie!M69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Saisie!M70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Saisie!M71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Saisie!M72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Saisie!M73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Saisie!M74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Saisie!M75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Saisie!M76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Saisie!M77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Saisie!M78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Saisie!M79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Saisie!M80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Saisie!M81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Saisie!M82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Saisie!M83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Saisie!M5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Saisie!M6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Saisie!M7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Saisie!M8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Saisie!M9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Saisie!M10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Saisie!M11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Saisie!M12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Saisie!M13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Saisie!M14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Saisie!M15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Saisie!M16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Saisie!M17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Saisie!M18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Saisie!M19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Saisie!M20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Saisie!M21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Saisie!M22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Saisie!M23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Saisie!M24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Saisie!M25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Saisie!M26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Saisie!M27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Saisie!M28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Saisie!M29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Saisie!M30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Saisie!N3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Saisie!N4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Saisie!N43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Saisie!N44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Saisie!N45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Saisie!N46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Saisie!N47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Saisie!N48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Saisie!N49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Saisie!N50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Saisie!N51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Saisie!N52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Saisie!N53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Saisie!N54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Saisie!N55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Saisie!N56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Saisie!N57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Saisie!N58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Saisie!N59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Saisie!N60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Saisie!N61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Saisie!N62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Saisie!N63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Saisie!N64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Saisie!N65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Saisie!N66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Saisie!N67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Saisie!N68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Saisie!N69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Saisie!N70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Saisie!N71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Saisie!N72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Saisie!N73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Saisie!N74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Saisie!N75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Saisie!N76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Saisie!N77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Saisie!N78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Saisie!N79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Saisie!N80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Saisie!N81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Saisie!N82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Saisie!N83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Saisie!N5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Saisie!N6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Saisie!N7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Saisie!N8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Saisie!N9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Saisie!N10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Saisie!N11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Saisie!N12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Saisie!N13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Saisie!N14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Saisie!N15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Saisie!N16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Saisie!N17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Saisie!N18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Saisie!N19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Saisie!N20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Saisie!N21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Saisie!N22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Saisie!N23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Saisie!N24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Saisie!N25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Saisie!N26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Saisie!N27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Saisie!N28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Saisie!N29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Saisie!N30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Saisie!O3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Saisie!O4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Saisie!O43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Saisie!O44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Saisie!O45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Saisie!O46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Saisie!O47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Saisie!O48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Saisie!O49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Saisie!O50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Saisie!O51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Saisie!O52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Saisie!O53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Saisie!O54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Saisie!O55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Saisie!O56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Saisie!O57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Saisie!O58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Saisie!O59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Saisie!O60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Saisie!O61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Saisie!O62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Saisie!O63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Saisie!O64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Saisie!O65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Saisie!O66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Saisie!O67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Saisie!O68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Saisie!O69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Saisie!O70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Saisie!O71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Saisie!O72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Saisie!O73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Saisie!O74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Saisie!O75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Saisie!O76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Saisie!O77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Saisie!O78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Saisie!O79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Saisie!O80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Saisie!O81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Saisie!O82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Saisie!O83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Saisie!O5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Saisie!O6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Saisie!O7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Saisie!O8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Saisie!O9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Saisie!O10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Saisie!O11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Saisie!O12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Saisie!O13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Saisie!O14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Saisie!O15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Saisie!O16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Saisie!O17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Saisie!O18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Saisie!O19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Saisie!O20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Saisie!O21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Saisie!O22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Saisie!O23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Saisie!O24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Saisie!O25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Saisie!O26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Saisie!O27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Saisie!O28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Saisie!O29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Saisie!O30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Saisie!P3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Saisie!P4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Saisie!P43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Saisie!P44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Saisie!P45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Saisie!P46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Saisie!P47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Saisie!P48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Saisie!P49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Saisie!P50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Saisie!P51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Saisie!P52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Saisie!P53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Saisie!P54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Saisie!P55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Saisie!P56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Saisie!P57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Saisie!P58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Saisie!P59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Saisie!P60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Saisie!P61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Saisie!P62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Saisie!P63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Saisie!P64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Saisie!P65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Saisie!P66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Saisie!P67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Saisie!P68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Saisie!P69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Saisie!P70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Saisie!P71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Saisie!P72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Saisie!P73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Saisie!P74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Saisie!P75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Saisie!P76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Saisie!P77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Saisie!P78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Saisie!P79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Saisie!P80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Saisie!P81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Saisie!P82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Saisie!P83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Saisie!P5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Saisie!P6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Saisie!P7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Saisie!P8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Saisie!P9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Saisie!P10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Saisie!P11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Saisie!P12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Saisie!P13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Saisie!P14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Saisie!P15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Saisie!P16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Saisie!P17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Saisie!P18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Saisie!P19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Saisie!P20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Saisie!P21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Saisie!P22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Saisie!P23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Saisie!P24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Saisie!P25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Saisie!P26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Saisie!P27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Saisie!P28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Saisie!P29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Saisie!P30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Saisie!Q3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Saisie!Q4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Saisie!Q43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Saisie!Q44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Saisie!Q45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Saisie!Q46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Saisie!Q47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Saisie!Q48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Saisie!Q49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Saisie!Q50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Saisie!Q51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Saisie!Q52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Saisie!Q53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Saisie!Q54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Saisie!Q55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Saisie!Q56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Saisie!Q57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Saisie!Q58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Saisie!Q59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Saisie!Q60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Saisie!Q61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Saisie!Q62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Saisie!Q63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Saisie!Q64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Saisie!Q65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Saisie!Q66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Saisie!Q67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Saisie!Q68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Saisie!Q69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Saisie!Q70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Saisie!Q71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Saisie!Q72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Saisie!Q73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Saisie!Q74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Saisie!Q75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Saisie!Q76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Saisie!Q77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Saisie!Q78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Saisie!Q79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Saisie!Q80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Saisie!Q81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Saisie!Q82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Saisie!Q83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Saisie!Q5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Saisie!Q6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Saisie!Q7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Saisie!Q8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Saisie!Q9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Saisie!Q10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Saisie!Q11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Saisie!Q12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Saisie!Q13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Saisie!Q14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Saisie!Q15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Saisie!Q16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Saisie!Q17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Saisie!Q18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Saisie!Q19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Saisie!Q20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Saisie!Q21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Saisie!Q22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Saisie!Q23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Saisie!Q24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Saisie!Q25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Saisie!Q26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Saisie!Q27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Saisie!Q28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Saisie!Q29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Saisie!Q30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F54"/>
  <sheetViews>
    <sheetView zoomScale="95" zoomScaleNormal="95" zoomScalePageLayoutView="95" workbookViewId="0">
      <selection activeCell="C11" sqref="C11"/>
    </sheetView>
  </sheetViews>
  <sheetFormatPr baseColWidth="10" defaultColWidth="10.83203125" defaultRowHeight="15" x14ac:dyDescent="0"/>
  <cols>
    <col min="1" max="1" width="10.83203125" style="3"/>
    <col min="2" max="2" width="4.1640625" style="3" customWidth="1"/>
    <col min="3" max="3" width="32" style="3" customWidth="1"/>
    <col min="4" max="5" width="28.5" style="3" customWidth="1"/>
    <col min="6" max="6" width="67" style="3" customWidth="1"/>
    <col min="7" max="16384" width="10.83203125" style="3"/>
  </cols>
  <sheetData>
    <row r="1" spans="2:6" ht="16" thickBot="1"/>
    <row r="2" spans="2:6" ht="25">
      <c r="C2" s="30" t="s">
        <v>6</v>
      </c>
      <c r="D2" s="221"/>
      <c r="E2" s="221"/>
      <c r="F2" s="222"/>
    </row>
    <row r="3" spans="2:6" ht="25">
      <c r="C3" s="31" t="s">
        <v>7</v>
      </c>
      <c r="D3" s="223"/>
      <c r="E3" s="223"/>
      <c r="F3" s="223"/>
    </row>
    <row r="4" spans="2:6" ht="25">
      <c r="C4" s="31" t="s">
        <v>8</v>
      </c>
      <c r="D4" s="223"/>
      <c r="E4" s="223"/>
      <c r="F4" s="223"/>
    </row>
    <row r="5" spans="2:6" ht="25">
      <c r="C5" s="31"/>
      <c r="D5" s="223"/>
      <c r="E5" s="223"/>
      <c r="F5" s="223"/>
    </row>
    <row r="6" spans="2:6" ht="26" thickBot="1">
      <c r="C6" s="32" t="s">
        <v>9</v>
      </c>
      <c r="D6" s="224"/>
      <c r="E6" s="224"/>
      <c r="F6" s="224"/>
    </row>
    <row r="9" spans="2:6" s="33" customFormat="1" ht="17">
      <c r="C9" s="34" t="s">
        <v>10</v>
      </c>
      <c r="D9" s="34" t="s">
        <v>11</v>
      </c>
      <c r="E9" s="34" t="s">
        <v>38</v>
      </c>
      <c r="F9" s="34" t="s">
        <v>12</v>
      </c>
    </row>
    <row r="10" spans="2:6" s="33" customFormat="1" ht="17">
      <c r="B10" s="34">
        <v>1</v>
      </c>
      <c r="C10" s="35"/>
      <c r="D10" s="35"/>
      <c r="E10" s="119"/>
      <c r="F10" s="36" t="str">
        <f>CONCATENATE(D10," ",C10)</f>
        <v xml:space="preserve"> </v>
      </c>
    </row>
    <row r="11" spans="2:6" s="33" customFormat="1" ht="17">
      <c r="B11" s="34">
        <v>2</v>
      </c>
      <c r="C11" s="35"/>
      <c r="D11" s="35"/>
      <c r="E11" s="119"/>
      <c r="F11" s="36" t="str">
        <f t="shared" ref="F11:F44" si="0">CONCATENATE(D11," ",C11)</f>
        <v xml:space="preserve"> </v>
      </c>
    </row>
    <row r="12" spans="2:6" s="33" customFormat="1" ht="17">
      <c r="B12" s="34">
        <v>3</v>
      </c>
      <c r="C12" s="35"/>
      <c r="D12" s="35"/>
      <c r="E12" s="119"/>
      <c r="F12" s="36" t="str">
        <f t="shared" si="0"/>
        <v xml:space="preserve"> </v>
      </c>
    </row>
    <row r="13" spans="2:6" s="33" customFormat="1" ht="17">
      <c r="B13" s="34">
        <v>4</v>
      </c>
      <c r="C13" s="35"/>
      <c r="D13" s="35"/>
      <c r="E13" s="35"/>
      <c r="F13" s="36" t="str">
        <f t="shared" si="0"/>
        <v xml:space="preserve"> </v>
      </c>
    </row>
    <row r="14" spans="2:6" s="33" customFormat="1" ht="17">
      <c r="B14" s="34">
        <v>5</v>
      </c>
      <c r="C14" s="35"/>
      <c r="D14" s="35"/>
      <c r="E14" s="35"/>
      <c r="F14" s="36" t="str">
        <f t="shared" si="0"/>
        <v xml:space="preserve"> </v>
      </c>
    </row>
    <row r="15" spans="2:6" s="33" customFormat="1" ht="17">
      <c r="B15" s="34">
        <v>6</v>
      </c>
      <c r="C15" s="35"/>
      <c r="D15" s="35"/>
      <c r="E15" s="35"/>
      <c r="F15" s="36" t="str">
        <f t="shared" si="0"/>
        <v xml:space="preserve"> </v>
      </c>
    </row>
    <row r="16" spans="2:6" s="33" customFormat="1" ht="17">
      <c r="B16" s="34">
        <v>7</v>
      </c>
      <c r="C16" s="35"/>
      <c r="D16" s="35"/>
      <c r="E16" s="35"/>
      <c r="F16" s="36" t="str">
        <f t="shared" si="0"/>
        <v xml:space="preserve"> </v>
      </c>
    </row>
    <row r="17" spans="2:6" s="33" customFormat="1" ht="17">
      <c r="B17" s="34">
        <v>8</v>
      </c>
      <c r="C17" s="35"/>
      <c r="D17" s="35"/>
      <c r="E17" s="35"/>
      <c r="F17" s="36" t="str">
        <f t="shared" si="0"/>
        <v xml:space="preserve"> </v>
      </c>
    </row>
    <row r="18" spans="2:6" s="33" customFormat="1" ht="17">
      <c r="B18" s="34">
        <v>9</v>
      </c>
      <c r="C18" s="35"/>
      <c r="D18" s="35"/>
      <c r="E18" s="35"/>
      <c r="F18" s="36" t="str">
        <f t="shared" si="0"/>
        <v xml:space="preserve"> </v>
      </c>
    </row>
    <row r="19" spans="2:6" s="33" customFormat="1" ht="17">
      <c r="B19" s="34">
        <v>10</v>
      </c>
      <c r="C19" s="35"/>
      <c r="D19" s="35"/>
      <c r="E19" s="35"/>
      <c r="F19" s="36" t="str">
        <f t="shared" si="0"/>
        <v xml:space="preserve"> </v>
      </c>
    </row>
    <row r="20" spans="2:6" s="33" customFormat="1" ht="17">
      <c r="B20" s="34">
        <v>11</v>
      </c>
      <c r="C20" s="35"/>
      <c r="D20" s="35"/>
      <c r="E20" s="35"/>
      <c r="F20" s="36" t="str">
        <f t="shared" si="0"/>
        <v xml:space="preserve"> </v>
      </c>
    </row>
    <row r="21" spans="2:6" s="33" customFormat="1" ht="17">
      <c r="B21" s="34">
        <v>12</v>
      </c>
      <c r="C21" s="35"/>
      <c r="D21" s="35"/>
      <c r="E21" s="35"/>
      <c r="F21" s="36" t="str">
        <f t="shared" si="0"/>
        <v xml:space="preserve"> </v>
      </c>
    </row>
    <row r="22" spans="2:6" s="33" customFormat="1" ht="17">
      <c r="B22" s="34">
        <v>13</v>
      </c>
      <c r="C22" s="35"/>
      <c r="D22" s="35"/>
      <c r="E22" s="35"/>
      <c r="F22" s="36" t="str">
        <f t="shared" si="0"/>
        <v xml:space="preserve"> </v>
      </c>
    </row>
    <row r="23" spans="2:6" s="33" customFormat="1" ht="17">
      <c r="B23" s="34">
        <v>14</v>
      </c>
      <c r="C23" s="35"/>
      <c r="D23" s="35"/>
      <c r="E23" s="35"/>
      <c r="F23" s="36" t="str">
        <f t="shared" si="0"/>
        <v xml:space="preserve"> </v>
      </c>
    </row>
    <row r="24" spans="2:6" s="33" customFormat="1" ht="17">
      <c r="B24" s="34">
        <v>15</v>
      </c>
      <c r="C24" s="35"/>
      <c r="D24" s="35"/>
      <c r="E24" s="35"/>
      <c r="F24" s="36" t="str">
        <f t="shared" si="0"/>
        <v xml:space="preserve"> </v>
      </c>
    </row>
    <row r="25" spans="2:6" s="33" customFormat="1" ht="17">
      <c r="B25" s="34">
        <v>16</v>
      </c>
      <c r="C25" s="35"/>
      <c r="D25" s="35"/>
      <c r="E25" s="35"/>
      <c r="F25" s="36" t="str">
        <f t="shared" si="0"/>
        <v xml:space="preserve"> </v>
      </c>
    </row>
    <row r="26" spans="2:6" s="33" customFormat="1" ht="17">
      <c r="B26" s="34">
        <v>17</v>
      </c>
      <c r="C26" s="35"/>
      <c r="D26" s="35"/>
      <c r="E26" s="35"/>
      <c r="F26" s="36" t="str">
        <f t="shared" si="0"/>
        <v xml:space="preserve"> </v>
      </c>
    </row>
    <row r="27" spans="2:6" s="33" customFormat="1" ht="17">
      <c r="B27" s="34">
        <v>18</v>
      </c>
      <c r="C27" s="35"/>
      <c r="D27" s="35"/>
      <c r="E27" s="35"/>
      <c r="F27" s="36" t="str">
        <f t="shared" si="0"/>
        <v xml:space="preserve"> </v>
      </c>
    </row>
    <row r="28" spans="2:6" s="33" customFormat="1" ht="17">
      <c r="B28" s="34">
        <v>19</v>
      </c>
      <c r="C28" s="35"/>
      <c r="D28" s="35"/>
      <c r="E28" s="35"/>
      <c r="F28" s="36" t="str">
        <f t="shared" si="0"/>
        <v xml:space="preserve"> </v>
      </c>
    </row>
    <row r="29" spans="2:6" s="33" customFormat="1" ht="17">
      <c r="B29" s="34">
        <v>20</v>
      </c>
      <c r="C29" s="35"/>
      <c r="D29" s="35"/>
      <c r="E29" s="35"/>
      <c r="F29" s="36" t="str">
        <f t="shared" si="0"/>
        <v xml:space="preserve"> </v>
      </c>
    </row>
    <row r="30" spans="2:6" s="33" customFormat="1" ht="17">
      <c r="B30" s="34">
        <v>21</v>
      </c>
      <c r="C30" s="35"/>
      <c r="D30" s="35"/>
      <c r="E30" s="35"/>
      <c r="F30" s="36" t="str">
        <f t="shared" si="0"/>
        <v xml:space="preserve"> </v>
      </c>
    </row>
    <row r="31" spans="2:6" s="33" customFormat="1" ht="17">
      <c r="B31" s="34">
        <v>22</v>
      </c>
      <c r="C31" s="35"/>
      <c r="D31" s="35"/>
      <c r="E31" s="35"/>
      <c r="F31" s="36" t="str">
        <f t="shared" si="0"/>
        <v xml:space="preserve"> </v>
      </c>
    </row>
    <row r="32" spans="2:6" s="33" customFormat="1" ht="17">
      <c r="B32" s="34">
        <v>23</v>
      </c>
      <c r="C32" s="35"/>
      <c r="D32" s="35"/>
      <c r="E32" s="35"/>
      <c r="F32" s="36" t="str">
        <f t="shared" si="0"/>
        <v xml:space="preserve"> </v>
      </c>
    </row>
    <row r="33" spans="2:6" s="33" customFormat="1" ht="17">
      <c r="B33" s="34">
        <v>24</v>
      </c>
      <c r="C33" s="35"/>
      <c r="D33" s="35"/>
      <c r="E33" s="35"/>
      <c r="F33" s="36" t="str">
        <f t="shared" si="0"/>
        <v xml:space="preserve"> </v>
      </c>
    </row>
    <row r="34" spans="2:6" s="33" customFormat="1" ht="17">
      <c r="B34" s="34">
        <v>25</v>
      </c>
      <c r="C34" s="35"/>
      <c r="D34" s="35"/>
      <c r="E34" s="35"/>
      <c r="F34" s="36" t="str">
        <f t="shared" si="0"/>
        <v xml:space="preserve"> </v>
      </c>
    </row>
    <row r="35" spans="2:6" s="33" customFormat="1" ht="17">
      <c r="B35" s="34">
        <v>26</v>
      </c>
      <c r="C35" s="35"/>
      <c r="D35" s="35"/>
      <c r="E35" s="35"/>
      <c r="F35" s="36" t="str">
        <f t="shared" si="0"/>
        <v xml:space="preserve"> </v>
      </c>
    </row>
    <row r="36" spans="2:6" s="33" customFormat="1" ht="17">
      <c r="B36" s="34">
        <v>27</v>
      </c>
      <c r="C36" s="35"/>
      <c r="D36" s="35"/>
      <c r="E36" s="35"/>
      <c r="F36" s="36" t="str">
        <f t="shared" si="0"/>
        <v xml:space="preserve"> </v>
      </c>
    </row>
    <row r="37" spans="2:6" s="33" customFormat="1" ht="17">
      <c r="B37" s="34">
        <v>28</v>
      </c>
      <c r="C37" s="35"/>
      <c r="D37" s="35"/>
      <c r="E37" s="35"/>
      <c r="F37" s="36" t="str">
        <f t="shared" si="0"/>
        <v xml:space="preserve"> </v>
      </c>
    </row>
    <row r="38" spans="2:6" s="33" customFormat="1" ht="17">
      <c r="B38" s="34">
        <v>29</v>
      </c>
      <c r="C38" s="35"/>
      <c r="D38" s="35"/>
      <c r="E38" s="35"/>
      <c r="F38" s="36" t="str">
        <f t="shared" si="0"/>
        <v xml:space="preserve"> </v>
      </c>
    </row>
    <row r="39" spans="2:6" s="33" customFormat="1" ht="17">
      <c r="B39" s="34">
        <v>30</v>
      </c>
      <c r="C39" s="35"/>
      <c r="D39" s="35"/>
      <c r="E39" s="35"/>
      <c r="F39" s="36" t="str">
        <f t="shared" si="0"/>
        <v xml:space="preserve"> </v>
      </c>
    </row>
    <row r="40" spans="2:6" s="33" customFormat="1" ht="17">
      <c r="B40" s="34">
        <v>31</v>
      </c>
      <c r="C40" s="35"/>
      <c r="D40" s="35"/>
      <c r="E40" s="35"/>
      <c r="F40" s="36" t="str">
        <f t="shared" si="0"/>
        <v xml:space="preserve"> </v>
      </c>
    </row>
    <row r="41" spans="2:6" s="33" customFormat="1" ht="17">
      <c r="B41" s="34">
        <v>32</v>
      </c>
      <c r="C41" s="35"/>
      <c r="D41" s="35"/>
      <c r="E41" s="35"/>
      <c r="F41" s="36" t="str">
        <f t="shared" si="0"/>
        <v xml:space="preserve"> </v>
      </c>
    </row>
    <row r="42" spans="2:6" s="33" customFormat="1" ht="17">
      <c r="B42" s="34">
        <v>33</v>
      </c>
      <c r="C42" s="35"/>
      <c r="D42" s="35"/>
      <c r="E42" s="35"/>
      <c r="F42" s="36" t="str">
        <f t="shared" si="0"/>
        <v xml:space="preserve"> </v>
      </c>
    </row>
    <row r="43" spans="2:6" s="33" customFormat="1" ht="17">
      <c r="B43" s="34">
        <v>34</v>
      </c>
      <c r="C43" s="35"/>
      <c r="D43" s="35"/>
      <c r="E43" s="35"/>
      <c r="F43" s="36" t="str">
        <f t="shared" si="0"/>
        <v xml:space="preserve"> </v>
      </c>
    </row>
    <row r="44" spans="2:6" s="33" customFormat="1" ht="17">
      <c r="B44" s="34">
        <v>35</v>
      </c>
      <c r="C44" s="35"/>
      <c r="D44" s="35"/>
      <c r="E44" s="35"/>
      <c r="F44" s="36" t="str">
        <f t="shared" si="0"/>
        <v xml:space="preserve"> </v>
      </c>
    </row>
    <row r="45" spans="2:6" ht="18">
      <c r="C45" s="219" t="s">
        <v>13</v>
      </c>
      <c r="D45" s="220"/>
      <c r="E45" s="116"/>
      <c r="F45" s="5">
        <f>COUNTA(C10:C44)</f>
        <v>0</v>
      </c>
    </row>
    <row r="46" spans="2:6" s="37" customFormat="1"/>
    <row r="47" spans="2:6" s="38" customFormat="1"/>
    <row r="48" spans="2:6" s="38" customFormat="1"/>
    <row r="49" s="38" customFormat="1"/>
    <row r="50" s="38" customFormat="1"/>
    <row r="51" s="38" customFormat="1"/>
    <row r="52" s="38" customFormat="1"/>
    <row r="53" s="38" customFormat="1"/>
    <row r="54" s="38" customFormat="1"/>
  </sheetData>
  <sheetProtection sheet="1" objects="1" scenarios="1" selectLockedCells="1"/>
  <protectedRanges>
    <protectedRange sqref="C10:E44" name="Plage2"/>
    <protectedRange sqref="D2:F6" name="Plage1"/>
  </protectedRanges>
  <mergeCells count="6">
    <mergeCell ref="C45:D45"/>
    <mergeCell ref="D2:F2"/>
    <mergeCell ref="D3:F3"/>
    <mergeCell ref="D4:F4"/>
    <mergeCell ref="D5:F5"/>
    <mergeCell ref="D6:F6"/>
  </mergeCells>
  <phoneticPr fontId="5" type="noConversion"/>
  <conditionalFormatting sqref="C44:E44">
    <cfRule type="expression" dxfId="74" priority="478">
      <formula>ISBLANK(C44:F72)</formula>
    </cfRule>
  </conditionalFormatting>
  <conditionalFormatting sqref="C42:E43">
    <cfRule type="expression" dxfId="73" priority="520">
      <formula>ISBLANK(C42:F72)</formula>
    </cfRule>
  </conditionalFormatting>
  <conditionalFormatting sqref="C41:E41">
    <cfRule type="expression" dxfId="72" priority="523">
      <formula>ISBLANK(C41:F72)</formula>
    </cfRule>
  </conditionalFormatting>
  <conditionalFormatting sqref="C40:E40">
    <cfRule type="expression" dxfId="71" priority="526">
      <formula>ISBLANK(C40:F72)</formula>
    </cfRule>
  </conditionalFormatting>
  <conditionalFormatting sqref="C39:E39">
    <cfRule type="expression" dxfId="70" priority="529">
      <formula>ISBLANK(C39:F72)</formula>
    </cfRule>
  </conditionalFormatting>
  <conditionalFormatting sqref="F10:F44">
    <cfRule type="expression" dxfId="69" priority="533">
      <formula>ISBLANK(F10:H44)</formula>
    </cfRule>
  </conditionalFormatting>
  <conditionalFormatting sqref="C10:E38">
    <cfRule type="expression" dxfId="68" priority="534">
      <formula>ISBLANK(C10:F44)</formula>
    </cfRule>
  </conditionalFormatting>
  <pageMargins left="0.78740157499999996" right="0.78740157499999996" top="0.984251969" bottom="0.984251969" header="0.4921259845" footer="0.4921259845"/>
  <pageSetup paperSize="9" scale="6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Saisie!R3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Saisie!R4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Saisie!R43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Saisie!R44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Saisie!R45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Saisie!R46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Saisie!R47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Saisie!R48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Saisie!R49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Saisie!R50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Saisie!R51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Saisie!R52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Saisie!R53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Saisie!R54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Saisie!R55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Saisie!R56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Saisie!R57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Saisie!R58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Saisie!R59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Saisie!R60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Saisie!R61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Saisie!R62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Saisie!R63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Saisie!R64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Saisie!R65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Saisie!R66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Saisie!R67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Saisie!R68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Saisie!R69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Saisie!R70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Saisie!R71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Saisie!R72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Saisie!R73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Saisie!R74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Saisie!R75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Saisie!R76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Saisie!R77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Saisie!R78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Saisie!R79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Saisie!R80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Saisie!R81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Saisie!R82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Saisie!R83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Saisie!R5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Saisie!R6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Saisie!R7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Saisie!R8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Saisie!R9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Saisie!R10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Saisie!R11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Saisie!R12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Saisie!R13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Saisie!R14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Saisie!R15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Saisie!R16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Saisie!R17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Saisie!R18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Saisie!R19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Saisie!R20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Saisie!R21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Saisie!R22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Saisie!R23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Saisie!R24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Saisie!R25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Saisie!R26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Saisie!R27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Saisie!R28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Saisie!R29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Saisie!R30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Saisie!S3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Saisie!S4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Saisie!S43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Saisie!S44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Saisie!S45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Saisie!S46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Saisie!S47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Saisie!S48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Saisie!S49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Saisie!S50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Saisie!S51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Saisie!S52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Saisie!S53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Saisie!S54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Saisie!S55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Saisie!S56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Saisie!S57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Saisie!S58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Saisie!S59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Saisie!S60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Saisie!S61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Saisie!S62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Saisie!S63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Saisie!S64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Saisie!S65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Saisie!S66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Saisie!S67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Saisie!S68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Saisie!S69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Saisie!S70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Saisie!S71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Saisie!S72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Saisie!S73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Saisie!S74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Saisie!S75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Saisie!S76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Saisie!S77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Saisie!S78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Saisie!S79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Saisie!S80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Saisie!S81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Saisie!S82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Saisie!S83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Saisie!S5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Saisie!S6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Saisie!S7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Saisie!S8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Saisie!S9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Saisie!S10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Saisie!S11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Saisie!S12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Saisie!S13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Saisie!S14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Saisie!S15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Saisie!S16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Saisie!S17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Saisie!S18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Saisie!S19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Saisie!S20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Saisie!S21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Saisie!S22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Saisie!S23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Saisie!S24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Saisie!S25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Saisie!S26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Saisie!S27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Saisie!S28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Saisie!S29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Saisie!S30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Saisie!T3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Saisie!T4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Saisie!T43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Saisie!T44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Saisie!T45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Saisie!T46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Saisie!T47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Saisie!T48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Saisie!T49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Saisie!T50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Saisie!T51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Saisie!T52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Saisie!T53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Saisie!T54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Saisie!T55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Saisie!T56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Saisie!T57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Saisie!T58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Saisie!T59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Saisie!T60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Saisie!T61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Saisie!T62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Saisie!T63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Saisie!T64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Saisie!T65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Saisie!T66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Saisie!T67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Saisie!T68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Saisie!T69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Saisie!T70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Saisie!T71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Saisie!T72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Saisie!T73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Saisie!T74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Saisie!T75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Saisie!T76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Saisie!T77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Saisie!T78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Saisie!T79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Saisie!T80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Saisie!T81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Saisie!T82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Saisie!T83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Saisie!T5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Saisie!T6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Saisie!T7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Saisie!T8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Saisie!T9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Saisie!T10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Saisie!T11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Saisie!T12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Saisie!T13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Saisie!T14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Saisie!T15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Saisie!T16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Saisie!T17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Saisie!T18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Saisie!T19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Saisie!T20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Saisie!T21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Saisie!T22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Saisie!T23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Saisie!T24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Saisie!T25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Saisie!T26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Saisie!T27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Saisie!T28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Saisie!T29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Saisie!T30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Saisie!U3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Saisie!U4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Saisie!U43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Saisie!U44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Saisie!U45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Saisie!U46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Saisie!U47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Saisie!U48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Saisie!U49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Saisie!U50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Saisie!U51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Saisie!U52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Saisie!U53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Saisie!U54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Saisie!U55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Saisie!U56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Saisie!U57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Saisie!U58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Saisie!U59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Saisie!U60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Saisie!U61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Saisie!U62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Saisie!U63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Saisie!U64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Saisie!U65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Saisie!U66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Saisie!U67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Saisie!U68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Saisie!U69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Saisie!U70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Saisie!U71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Saisie!U72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Saisie!U73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Saisie!U74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Saisie!U75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Saisie!U76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Saisie!U77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Saisie!U78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Saisie!U79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Saisie!U80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Saisie!U81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Saisie!U82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Saisie!U83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Saisie!U5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Saisie!U6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Saisie!U7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Saisie!U8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Saisie!U9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Saisie!U10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Saisie!U11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Saisie!U12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Saisie!U13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Saisie!U14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Saisie!U15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Saisie!U16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Saisie!U17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Saisie!U18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Saisie!U19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Saisie!U20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Saisie!U21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Saisie!U22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Saisie!U23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Saisie!U24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Saisie!U25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Saisie!U26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Saisie!U27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Saisie!U28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Saisie!U29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Saisie!U30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Saisie!V3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Saisie!V4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Saisie!V43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Saisie!V44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Saisie!V45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Saisie!V46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Saisie!V47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Saisie!V48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Saisie!V49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Saisie!V50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Saisie!V51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Saisie!V52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Saisie!V53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Saisie!V54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Saisie!V55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Saisie!V56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Saisie!V57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Saisie!V58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Saisie!V59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Saisie!V60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Saisie!V61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Saisie!V62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Saisie!V63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Saisie!V64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Saisie!V65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Saisie!V66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Saisie!V67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Saisie!V68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Saisie!V69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Saisie!V70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Saisie!V71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Saisie!V72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Saisie!V73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Saisie!V74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Saisie!V75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Saisie!V76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Saisie!V77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Saisie!V78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Saisie!V79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Saisie!V80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Saisie!V81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Saisie!V82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Saisie!V83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Saisie!V5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Saisie!V6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Saisie!V7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Saisie!V8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Saisie!V9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Saisie!V10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Saisie!V11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Saisie!V12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Saisie!V13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Saisie!V14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Saisie!V15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Saisie!V16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Saisie!V17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Saisie!V18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Saisie!V19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Saisie!V20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Saisie!V21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Saisie!V22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Saisie!V23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Saisie!V24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Saisie!V25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Saisie!V26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Saisie!V27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Saisie!V28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Saisie!V29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Saisie!V30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Saisie!W3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Saisie!W4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Saisie!W43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Saisie!W44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Saisie!W45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Saisie!W46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Saisie!W47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Saisie!W48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Saisie!W49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Saisie!W50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Saisie!W51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Saisie!W52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Saisie!W53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Saisie!W54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Saisie!W55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Saisie!W56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Saisie!W57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Saisie!W58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Saisie!W59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Saisie!W60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Saisie!W61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Saisie!W62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Saisie!W63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Saisie!W64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Saisie!W65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Saisie!W66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Saisie!W67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Saisie!W68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Saisie!W69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Saisie!W70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Saisie!W71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Saisie!W72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Saisie!W73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Saisie!W74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Saisie!W75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Saisie!W76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Saisie!W77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Saisie!W78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Saisie!W79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Saisie!W80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Saisie!W81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Saisie!W82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Saisie!W83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Saisie!W5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Saisie!W6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Saisie!W7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Saisie!W8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Saisie!W9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Saisie!W10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Saisie!W11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Saisie!W12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Saisie!W13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Saisie!W14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Saisie!W15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Saisie!W16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Saisie!W17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Saisie!W18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Saisie!W19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Saisie!W20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Saisie!W21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Saisie!W22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Saisie!W23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Saisie!W24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Saisie!W25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Saisie!W26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Saisie!W27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Saisie!W28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Saisie!W29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Saisie!W30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Saisie!X3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Saisie!X4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Saisie!X43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Saisie!X44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Saisie!X45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Saisie!X46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Saisie!X47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Saisie!X48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Saisie!X49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Saisie!X50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Saisie!X51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Saisie!X52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Saisie!X53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Saisie!X54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Saisie!X55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Saisie!X56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Saisie!X57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Saisie!X58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Saisie!X59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Saisie!X60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Saisie!X61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Saisie!X62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Saisie!X63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Saisie!X64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Saisie!X65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Saisie!X66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Saisie!X67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Saisie!X68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Saisie!X69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Saisie!X70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Saisie!X71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Saisie!X72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Saisie!X73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Saisie!X74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Saisie!X75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Saisie!X76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Saisie!X77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Saisie!X78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Saisie!X79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Saisie!X80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Saisie!X81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Saisie!X82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Saisie!X83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Saisie!X5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Saisie!X6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Saisie!X7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Saisie!X8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Saisie!X9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Saisie!X10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Saisie!X11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Saisie!X12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Saisie!X13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Saisie!X14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Saisie!X15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Saisie!X16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Saisie!X17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Saisie!X18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Saisie!X19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Saisie!X20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Saisie!X21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Saisie!X22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Saisie!X23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Saisie!X24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Saisie!X25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Saisie!X26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Saisie!X27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Saisie!X28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Saisie!X29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Saisie!X30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Saisie!Y3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Saisie!Y4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Saisie!Y43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Saisie!Y44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Saisie!Y45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Saisie!Y46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Saisie!Y47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Saisie!Y48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Saisie!Y49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Saisie!Y50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Saisie!Y51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Saisie!Y52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Saisie!Y53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Saisie!Y54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Saisie!Y55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Saisie!Y56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Saisie!Y57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Saisie!Y58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Saisie!Y59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Saisie!Y60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Saisie!Y61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Saisie!Y62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Saisie!Y63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Saisie!Y64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Saisie!Y65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Saisie!Y66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Saisie!Y67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Saisie!Y68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Saisie!Y69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Saisie!Y70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Saisie!Y71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Saisie!Y72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Saisie!Y73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Saisie!Y74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Saisie!Y75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Saisie!Y76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Saisie!Y77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Saisie!Y78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Saisie!Y79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Saisie!Y80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Saisie!Y81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Saisie!Y82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Saisie!Y83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Saisie!Y5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Saisie!Y6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Saisie!Y7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Saisie!Y8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Saisie!Y9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Saisie!Y10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Saisie!Y11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Saisie!Y12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Saisie!Y13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Saisie!Y14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Saisie!Y15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Saisie!Y16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Saisie!Y17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Saisie!Y18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Saisie!Y19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Saisie!Y20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Saisie!Y21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Saisie!Y22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Saisie!Y23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Saisie!Y24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Saisie!Y25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Saisie!Y26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Saisie!Y27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Saisie!Y28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Saisie!Y29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Saisie!Y30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Saisie!Z3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Saisie!Z4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Saisie!Z43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Saisie!Z44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Saisie!Z45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Saisie!Z46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Saisie!Z47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Saisie!Z48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Saisie!Z49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Saisie!Z50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Saisie!Z51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Saisie!Z52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Saisie!Z53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Saisie!Z54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Saisie!Z55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Saisie!Z56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Saisie!Z57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Saisie!Z58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Saisie!Z59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Saisie!Z60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Saisie!Z61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Saisie!Z62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Saisie!Z63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Saisie!Z64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Saisie!Z65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Saisie!Z66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Saisie!Z67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Saisie!Z68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Saisie!Z69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Saisie!Z70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Saisie!Z71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Saisie!Z72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Saisie!Z73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Saisie!Z74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Saisie!Z75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Saisie!Z76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Saisie!Z77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Saisie!Z78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Saisie!Z79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Saisie!Z80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Saisie!Z81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Saisie!Z82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Saisie!Z83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Saisie!Z5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Saisie!Z6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Saisie!Z7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Saisie!Z8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Saisie!Z9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Saisie!Z10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Saisie!Z11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Saisie!Z12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Saisie!Z13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Saisie!Z14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Saisie!Z15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Saisie!Z16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Saisie!Z17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Saisie!Z18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Saisie!Z19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Saisie!Z20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Saisie!Z21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Saisie!Z22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Saisie!Z23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Saisie!Z24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Saisie!Z25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Saisie!Z26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Saisie!Z27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Saisie!Z28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Saisie!Z29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Saisie!Z30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Saisie!AA3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Saisie!AA4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Saisie!AA43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Saisie!AA44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Saisie!AA45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Saisie!AA46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Saisie!AA47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Saisie!AA48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Saisie!AA49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Saisie!AA50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Saisie!AA51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Saisie!AA52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Saisie!AA53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Saisie!AA54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Saisie!AA55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Saisie!AA56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Saisie!AA57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Saisie!AA58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Saisie!AA59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Saisie!AA60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Saisie!AA61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Saisie!AA62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Saisie!AA63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Saisie!AA64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Saisie!AA65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Saisie!AA66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Saisie!AA67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Saisie!AA68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Saisie!AA69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Saisie!AA70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Saisie!AA71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Saisie!AA72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Saisie!AA73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Saisie!AA74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Saisie!AA75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Saisie!AA76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Saisie!AA77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Saisie!AA78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Saisie!AA79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Saisie!AA80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Saisie!AA81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Saisie!AA82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Saisie!AA83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Saisie!AA5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Saisie!AA6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Saisie!AA7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Saisie!AA8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Saisie!AA9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Saisie!AA10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Saisie!AA11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Saisie!AA12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Saisie!AA13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Saisie!AA14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Saisie!AA15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Saisie!AA16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Saisie!AA17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Saisie!AA18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Saisie!AA19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Saisie!AA20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Saisie!AA21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Saisie!AA22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Saisie!AA23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Saisie!AA24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Saisie!AA25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Saisie!AA26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Saisie!AA27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Saisie!AA28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Saisie!AA29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Saisie!AA30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2:AW128"/>
  <sheetViews>
    <sheetView zoomScale="90" zoomScaleNormal="90" zoomScalePageLayoutView="90" workbookViewId="0">
      <selection activeCell="D15" sqref="D15"/>
    </sheetView>
  </sheetViews>
  <sheetFormatPr baseColWidth="10" defaultColWidth="11.5" defaultRowHeight="12" x14ac:dyDescent="0"/>
  <cols>
    <col min="1" max="1" width="16.5" style="39" customWidth="1"/>
    <col min="2" max="2" width="10" style="39" customWidth="1"/>
    <col min="3" max="3" width="9.6640625" style="39" customWidth="1"/>
    <col min="4" max="4" width="8.33203125" style="39" customWidth="1"/>
    <col min="5" max="5" width="6.83203125" style="39" bestFit="1" customWidth="1"/>
    <col min="6" max="6" width="7.5" style="39" bestFit="1" customWidth="1"/>
    <col min="7" max="8" width="7" style="39" bestFit="1" customWidth="1"/>
    <col min="9" max="9" width="7.5" style="39" bestFit="1" customWidth="1"/>
    <col min="10" max="10" width="6.83203125" style="39" bestFit="1" customWidth="1"/>
    <col min="11" max="11" width="7.5" style="39" bestFit="1" customWidth="1"/>
    <col min="12" max="12" width="7" style="39" bestFit="1" customWidth="1"/>
    <col min="13" max="13" width="6.83203125" style="39" bestFit="1" customWidth="1"/>
    <col min="14" max="15" width="7" style="39" bestFit="1" customWidth="1"/>
    <col min="16" max="16" width="7.5" style="39" bestFit="1" customWidth="1"/>
    <col min="17" max="19" width="6.83203125" style="39" bestFit="1" customWidth="1"/>
    <col min="20" max="29" width="8.33203125" style="39" bestFit="1" customWidth="1"/>
    <col min="30" max="30" width="7" style="39" bestFit="1" customWidth="1"/>
    <col min="31" max="31" width="7.33203125" style="39" bestFit="1" customWidth="1"/>
    <col min="32" max="37" width="7.33203125" style="39" customWidth="1"/>
    <col min="38" max="38" width="7.33203125" style="39" bestFit="1" customWidth="1"/>
    <col min="39" max="39" width="7.5" style="39" customWidth="1"/>
    <col min="40" max="41" width="3.33203125" style="39" customWidth="1"/>
    <col min="42" max="43" width="3.33203125" style="39" bestFit="1" customWidth="1"/>
    <col min="44" max="44" width="4.33203125" style="39" bestFit="1" customWidth="1"/>
    <col min="45" max="45" width="9.83203125" style="39" bestFit="1" customWidth="1"/>
    <col min="46" max="48" width="12.83203125" style="39" customWidth="1"/>
    <col min="49" max="49" width="20.33203125" style="39" customWidth="1"/>
    <col min="50" max="16384" width="11.5" style="39"/>
  </cols>
  <sheetData>
    <row r="2" spans="1:49" ht="95" customHeight="1">
      <c r="A2" s="237" t="s">
        <v>28</v>
      </c>
      <c r="B2" s="238"/>
      <c r="C2" s="239"/>
      <c r="D2" s="65">
        <f>Classe!$B10</f>
        <v>1</v>
      </c>
      <c r="E2" s="65">
        <f>Classe!$B11</f>
        <v>2</v>
      </c>
      <c r="F2" s="65">
        <f>Classe!$B12</f>
        <v>3</v>
      </c>
      <c r="G2" s="65">
        <f>Classe!$B13</f>
        <v>4</v>
      </c>
      <c r="H2" s="65">
        <f>Classe!$B14</f>
        <v>5</v>
      </c>
      <c r="I2" s="65">
        <f>Classe!$B15</f>
        <v>6</v>
      </c>
      <c r="J2" s="65">
        <f>Classe!$B16</f>
        <v>7</v>
      </c>
      <c r="K2" s="65">
        <f>Classe!$B17</f>
        <v>8</v>
      </c>
      <c r="L2" s="65">
        <f>Classe!$B18</f>
        <v>9</v>
      </c>
      <c r="M2" s="65">
        <f>Classe!$B19</f>
        <v>10</v>
      </c>
      <c r="N2" s="65">
        <f>Classe!$B20</f>
        <v>11</v>
      </c>
      <c r="O2" s="65">
        <f>Classe!$B21</f>
        <v>12</v>
      </c>
      <c r="P2" s="65">
        <f>Classe!$B22</f>
        <v>13</v>
      </c>
      <c r="Q2" s="65">
        <f>Classe!$B23</f>
        <v>14</v>
      </c>
      <c r="R2" s="65">
        <f>Classe!$B24</f>
        <v>15</v>
      </c>
      <c r="S2" s="65">
        <f>Classe!$B25</f>
        <v>16</v>
      </c>
      <c r="T2" s="65">
        <f>Classe!$B26</f>
        <v>17</v>
      </c>
      <c r="U2" s="65">
        <f>Classe!$B27</f>
        <v>18</v>
      </c>
      <c r="V2" s="65">
        <f>Classe!$B28</f>
        <v>19</v>
      </c>
      <c r="W2" s="65">
        <f>Classe!$B29</f>
        <v>20</v>
      </c>
      <c r="X2" s="65">
        <f>Classe!$B30</f>
        <v>21</v>
      </c>
      <c r="Y2" s="65">
        <f>Classe!$B31</f>
        <v>22</v>
      </c>
      <c r="Z2" s="65">
        <f>Classe!$B32</f>
        <v>23</v>
      </c>
      <c r="AA2" s="65">
        <f>Classe!$B33</f>
        <v>24</v>
      </c>
      <c r="AB2" s="65">
        <f>Classe!$B34</f>
        <v>25</v>
      </c>
      <c r="AC2" s="65">
        <f>Classe!$B35</f>
        <v>26</v>
      </c>
      <c r="AD2" s="65">
        <f>Classe!$B36</f>
        <v>27</v>
      </c>
      <c r="AE2" s="65">
        <f>Classe!$B37</f>
        <v>28</v>
      </c>
      <c r="AF2" s="65">
        <f>Classe!$B38</f>
        <v>29</v>
      </c>
      <c r="AG2" s="65">
        <f>Classe!$B39</f>
        <v>30</v>
      </c>
      <c r="AH2" s="65">
        <f>Classe!$B40</f>
        <v>31</v>
      </c>
      <c r="AI2" s="65">
        <f>Classe!$B41</f>
        <v>32</v>
      </c>
      <c r="AJ2" s="65">
        <f>Classe!$B42</f>
        <v>33</v>
      </c>
      <c r="AK2" s="65">
        <f>Classe!$B43</f>
        <v>34</v>
      </c>
      <c r="AL2" s="65">
        <f>Classe!$B44</f>
        <v>35</v>
      </c>
      <c r="AM2" s="235" t="s">
        <v>26</v>
      </c>
      <c r="AN2" s="236"/>
      <c r="AO2" s="236"/>
      <c r="AP2" s="236"/>
      <c r="AQ2" s="236"/>
      <c r="AR2" s="236"/>
      <c r="AS2" s="236"/>
    </row>
    <row r="3" spans="1:49" ht="215" customHeight="1">
      <c r="A3" s="240" t="s">
        <v>18</v>
      </c>
      <c r="B3" s="241"/>
      <c r="C3" s="242"/>
      <c r="D3" s="67" t="str">
        <f>Classe!$F10</f>
        <v xml:space="preserve"> </v>
      </c>
      <c r="E3" s="67" t="str">
        <f>Classe!$F11</f>
        <v xml:space="preserve"> </v>
      </c>
      <c r="F3" s="67" t="str">
        <f>Classe!$F12</f>
        <v xml:space="preserve"> </v>
      </c>
      <c r="G3" s="67" t="str">
        <f>Classe!$F13</f>
        <v xml:space="preserve"> </v>
      </c>
      <c r="H3" s="67" t="str">
        <f>Classe!$F14</f>
        <v xml:space="preserve"> </v>
      </c>
      <c r="I3" s="67" t="str">
        <f>Classe!$F15</f>
        <v xml:space="preserve"> </v>
      </c>
      <c r="J3" s="67" t="str">
        <f>Classe!$F16</f>
        <v xml:space="preserve"> </v>
      </c>
      <c r="K3" s="67" t="str">
        <f>Classe!$F17</f>
        <v xml:space="preserve"> </v>
      </c>
      <c r="L3" s="67" t="str">
        <f>Classe!$F18</f>
        <v xml:space="preserve"> </v>
      </c>
      <c r="M3" s="67" t="str">
        <f>Classe!$F19</f>
        <v xml:space="preserve"> </v>
      </c>
      <c r="N3" s="67" t="str">
        <f>Classe!$F20</f>
        <v xml:space="preserve"> </v>
      </c>
      <c r="O3" s="67" t="str">
        <f>Classe!$F21</f>
        <v xml:space="preserve"> </v>
      </c>
      <c r="P3" s="67" t="str">
        <f>Classe!$F22</f>
        <v xml:space="preserve"> </v>
      </c>
      <c r="Q3" s="67" t="str">
        <f>Classe!$F23</f>
        <v xml:space="preserve"> </v>
      </c>
      <c r="R3" s="67" t="str">
        <f>Classe!$F24</f>
        <v xml:space="preserve"> </v>
      </c>
      <c r="S3" s="67" t="str">
        <f>Classe!$F25</f>
        <v xml:space="preserve"> </v>
      </c>
      <c r="T3" s="67" t="str">
        <f>Classe!$F26</f>
        <v xml:space="preserve"> </v>
      </c>
      <c r="U3" s="67" t="str">
        <f>Classe!$F27</f>
        <v xml:space="preserve"> </v>
      </c>
      <c r="V3" s="67" t="str">
        <f>Classe!$F28</f>
        <v xml:space="preserve"> </v>
      </c>
      <c r="W3" s="67" t="str">
        <f>Classe!$F29</f>
        <v xml:space="preserve"> </v>
      </c>
      <c r="X3" s="67" t="str">
        <f>Classe!$F30</f>
        <v xml:space="preserve"> </v>
      </c>
      <c r="Y3" s="67" t="str">
        <f>Classe!$F31</f>
        <v xml:space="preserve"> </v>
      </c>
      <c r="Z3" s="67" t="str">
        <f>Classe!$F32</f>
        <v xml:space="preserve"> </v>
      </c>
      <c r="AA3" s="67" t="str">
        <f>Classe!$F33</f>
        <v xml:space="preserve"> </v>
      </c>
      <c r="AB3" s="67" t="str">
        <f>Classe!$F34</f>
        <v xml:space="preserve"> </v>
      </c>
      <c r="AC3" s="67" t="str">
        <f>Classe!$F35</f>
        <v xml:space="preserve"> </v>
      </c>
      <c r="AD3" s="67" t="str">
        <f>Classe!$F36</f>
        <v xml:space="preserve"> </v>
      </c>
      <c r="AE3" s="67" t="str">
        <f>Classe!$F37</f>
        <v xml:space="preserve"> </v>
      </c>
      <c r="AF3" s="67" t="str">
        <f>Classe!$F38</f>
        <v xml:space="preserve"> </v>
      </c>
      <c r="AG3" s="67" t="str">
        <f>Classe!$F39</f>
        <v xml:space="preserve"> </v>
      </c>
      <c r="AH3" s="67" t="str">
        <f>Classe!$F40</f>
        <v xml:space="preserve"> </v>
      </c>
      <c r="AI3" s="67" t="str">
        <f>Classe!$F41</f>
        <v xml:space="preserve"> </v>
      </c>
      <c r="AJ3" s="67" t="str">
        <f>Classe!$F42</f>
        <v xml:space="preserve"> </v>
      </c>
      <c r="AK3" s="67" t="str">
        <f>Classe!$F43</f>
        <v xml:space="preserve"> </v>
      </c>
      <c r="AL3" s="67" t="str">
        <f>Classe!$F44</f>
        <v xml:space="preserve"> </v>
      </c>
      <c r="AM3" s="243">
        <v>1</v>
      </c>
      <c r="AN3" s="97"/>
      <c r="AO3" s="97"/>
      <c r="AP3" s="243">
        <v>9</v>
      </c>
      <c r="AQ3" s="243">
        <v>0</v>
      </c>
      <c r="AR3" s="243" t="s">
        <v>24</v>
      </c>
      <c r="AS3" s="243" t="s">
        <v>15</v>
      </c>
    </row>
    <row r="4" spans="1:49" ht="31.5" customHeight="1" thickBot="1">
      <c r="A4" s="53" t="s">
        <v>29</v>
      </c>
      <c r="B4" s="53" t="s">
        <v>16</v>
      </c>
      <c r="C4" s="53" t="s">
        <v>20</v>
      </c>
      <c r="D4" s="180">
        <f>Classe!$E10</f>
        <v>0</v>
      </c>
      <c r="E4" s="180">
        <f>Classe!$E11</f>
        <v>0</v>
      </c>
      <c r="F4" s="180">
        <f>Classe!$E12</f>
        <v>0</v>
      </c>
      <c r="G4" s="180">
        <f>Classe!$E13</f>
        <v>0</v>
      </c>
      <c r="H4" s="180">
        <f>Classe!$E14</f>
        <v>0</v>
      </c>
      <c r="I4" s="180">
        <f>Classe!$E15</f>
        <v>0</v>
      </c>
      <c r="J4" s="180">
        <f>Classe!$E16</f>
        <v>0</v>
      </c>
      <c r="K4" s="180">
        <f>Classe!$E17</f>
        <v>0</v>
      </c>
      <c r="L4" s="180">
        <f>Classe!$E18</f>
        <v>0</v>
      </c>
      <c r="M4" s="180">
        <f>Classe!$E19</f>
        <v>0</v>
      </c>
      <c r="N4" s="180">
        <f>Classe!$E20</f>
        <v>0</v>
      </c>
      <c r="O4" s="180">
        <f>Classe!$E21</f>
        <v>0</v>
      </c>
      <c r="P4" s="180">
        <f>Classe!$E22</f>
        <v>0</v>
      </c>
      <c r="Q4" s="180">
        <f>Classe!$E23</f>
        <v>0</v>
      </c>
      <c r="R4" s="180">
        <f>Classe!$E24</f>
        <v>0</v>
      </c>
      <c r="S4" s="180">
        <f>Classe!$E25</f>
        <v>0</v>
      </c>
      <c r="T4" s="180">
        <f>Classe!$E26</f>
        <v>0</v>
      </c>
      <c r="U4" s="180">
        <f>Classe!$E27</f>
        <v>0</v>
      </c>
      <c r="V4" s="180">
        <f>Classe!$E28</f>
        <v>0</v>
      </c>
      <c r="W4" s="180">
        <f>Classe!$E29</f>
        <v>0</v>
      </c>
      <c r="X4" s="180">
        <f>Classe!$E30</f>
        <v>0</v>
      </c>
      <c r="Y4" s="180">
        <f>Classe!$E31</f>
        <v>0</v>
      </c>
      <c r="Z4" s="180">
        <f>Classe!$E32</f>
        <v>0</v>
      </c>
      <c r="AA4" s="180">
        <f>Classe!$E33</f>
        <v>0</v>
      </c>
      <c r="AB4" s="180">
        <f>Classe!$E34</f>
        <v>0</v>
      </c>
      <c r="AC4" s="180">
        <f>Classe!$E35</f>
        <v>0</v>
      </c>
      <c r="AD4" s="180">
        <f>Classe!$E36</f>
        <v>0</v>
      </c>
      <c r="AE4" s="180">
        <f>Classe!$E37</f>
        <v>0</v>
      </c>
      <c r="AF4" s="180">
        <f>Classe!$E38</f>
        <v>0</v>
      </c>
      <c r="AG4" s="180">
        <f>Classe!$E39</f>
        <v>0</v>
      </c>
      <c r="AH4" s="180">
        <f>Classe!$E40</f>
        <v>0</v>
      </c>
      <c r="AI4" s="180">
        <f>Classe!$E41</f>
        <v>0</v>
      </c>
      <c r="AJ4" s="180">
        <f>Classe!$E42</f>
        <v>0</v>
      </c>
      <c r="AK4" s="180">
        <f>Classe!$E43</f>
        <v>0</v>
      </c>
      <c r="AL4" s="180">
        <f>Classe!$E44</f>
        <v>0</v>
      </c>
      <c r="AM4" s="244"/>
      <c r="AN4" s="98">
        <v>2</v>
      </c>
      <c r="AO4" s="98">
        <v>3</v>
      </c>
      <c r="AP4" s="244"/>
      <c r="AQ4" s="244"/>
      <c r="AR4" s="244"/>
      <c r="AS4" s="244"/>
    </row>
    <row r="5" spans="1:49" ht="14" thickTop="1" thickBot="1">
      <c r="A5" s="225" t="s">
        <v>23</v>
      </c>
      <c r="B5" s="230">
        <v>1</v>
      </c>
      <c r="C5" s="52">
        <v>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8">
        <f t="shared" ref="AM5:AM30" si="0">COUNTIF(D5:AL5,1)</f>
        <v>0</v>
      </c>
      <c r="AN5" s="48">
        <f t="shared" ref="AN5:AN30" si="1">COUNTIF(D5:AL5,2)</f>
        <v>0</v>
      </c>
      <c r="AO5" s="48">
        <f t="shared" ref="AO5:AO30" si="2">COUNTIF(D5:AL5,3)</f>
        <v>0</v>
      </c>
      <c r="AP5" s="48">
        <f t="shared" ref="AP5:AP30" si="3">COUNTIF(D5:AL5,9)</f>
        <v>0</v>
      </c>
      <c r="AQ5" s="48">
        <f t="shared" ref="AQ5:AQ30" si="4">COUNTIF(D5:AL5,0)</f>
        <v>0</v>
      </c>
      <c r="AR5" s="4">
        <f t="shared" ref="AR5:AR30" si="5">COUNTIF(D5:AL5,"ABS")</f>
        <v>0</v>
      </c>
      <c r="AS5" s="108" t="str">
        <f>IF(ISERROR(AM5/(Classe!$F$45-AR5)),"-",AM5/(Classe!$F$45-AR5))</f>
        <v>-</v>
      </c>
      <c r="AT5" s="269"/>
      <c r="AU5" s="278" t="e">
        <f>(AM5+AM6+((AN5+AN6)/2))/((2*Classe!F45)-(AR5+AR6))</f>
        <v>#DIV/0!</v>
      </c>
      <c r="AV5" s="286" t="e">
        <f>AVERAGE(AS5,AS6)</f>
        <v>#DIV/0!</v>
      </c>
      <c r="AW5" s="268"/>
    </row>
    <row r="6" spans="1:49" ht="14" thickTop="1" thickBot="1">
      <c r="A6" s="226"/>
      <c r="B6" s="231"/>
      <c r="C6" s="40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">
        <f t="shared" si="0"/>
        <v>0</v>
      </c>
      <c r="AN6" s="48">
        <f t="shared" si="1"/>
        <v>0</v>
      </c>
      <c r="AO6" s="48">
        <f t="shared" si="2"/>
        <v>0</v>
      </c>
      <c r="AP6" s="4">
        <f t="shared" si="3"/>
        <v>0</v>
      </c>
      <c r="AQ6" s="4">
        <f t="shared" si="4"/>
        <v>0</v>
      </c>
      <c r="AR6" s="4">
        <f t="shared" si="5"/>
        <v>0</v>
      </c>
      <c r="AS6" s="108" t="str">
        <f>IF(ISERROR(AM6/(Classe!$F$45-AR6)),"-",AM6/(Classe!$F$45-AR6))</f>
        <v>-</v>
      </c>
      <c r="AT6" s="271"/>
      <c r="AU6" s="280"/>
      <c r="AV6" s="287"/>
      <c r="AW6" s="268"/>
    </row>
    <row r="7" spans="1:49" ht="14" thickTop="1" thickBot="1">
      <c r="A7" s="226"/>
      <c r="B7" s="68">
        <v>2</v>
      </c>
      <c r="C7" s="42">
        <v>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">
        <f t="shared" si="0"/>
        <v>0</v>
      </c>
      <c r="AN7" s="48">
        <f t="shared" si="1"/>
        <v>0</v>
      </c>
      <c r="AO7" s="48">
        <f t="shared" si="2"/>
        <v>0</v>
      </c>
      <c r="AP7" s="4">
        <f t="shared" si="3"/>
        <v>0</v>
      </c>
      <c r="AQ7" s="4">
        <f t="shared" si="4"/>
        <v>0</v>
      </c>
      <c r="AR7" s="4">
        <f t="shared" si="5"/>
        <v>0</v>
      </c>
      <c r="AS7" s="108" t="str">
        <f>IF(ISERROR(AM7/(Classe!$F$45-AR7)),"-",AM7/(Classe!$F$45-AR7))</f>
        <v>-</v>
      </c>
      <c r="AT7" s="281"/>
      <c r="AU7" s="284" t="e">
        <f>(AM8+AM9+AM10+AM7+((AN7+AN8+AN9+AN10)/2))/((4*Classe!F45)-(AR10+AR9+AR8+AR7))</f>
        <v>#DIV/0!</v>
      </c>
      <c r="AV7" s="285" t="e">
        <f>AVERAGE(AS7,AS8,AS9,AS10)</f>
        <v>#DIV/0!</v>
      </c>
    </row>
    <row r="8" spans="1:49" s="41" customFormat="1" ht="14" thickTop="1" thickBot="1">
      <c r="A8" s="226"/>
      <c r="B8" s="232">
        <v>3</v>
      </c>
      <c r="C8" s="40">
        <v>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0">
        <f t="shared" si="0"/>
        <v>0</v>
      </c>
      <c r="AN8" s="48">
        <f t="shared" si="1"/>
        <v>0</v>
      </c>
      <c r="AO8" s="48">
        <f t="shared" si="2"/>
        <v>0</v>
      </c>
      <c r="AP8" s="40">
        <f t="shared" si="3"/>
        <v>0</v>
      </c>
      <c r="AQ8" s="40">
        <f t="shared" si="4"/>
        <v>0</v>
      </c>
      <c r="AR8" s="4">
        <f t="shared" si="5"/>
        <v>0</v>
      </c>
      <c r="AS8" s="108" t="str">
        <f>IF(ISERROR(AM8/(Classe!$F$45-AR8)),"-",AM8/(Classe!$F$45-AR8))</f>
        <v>-</v>
      </c>
      <c r="AT8" s="282"/>
      <c r="AU8" s="284"/>
      <c r="AV8" s="285"/>
      <c r="AW8" s="288"/>
    </row>
    <row r="9" spans="1:49" ht="14" thickTop="1" thickBot="1">
      <c r="A9" s="226"/>
      <c r="B9" s="233"/>
      <c r="C9" s="54">
        <v>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">
        <f t="shared" si="0"/>
        <v>0</v>
      </c>
      <c r="AN9" s="48">
        <f t="shared" si="1"/>
        <v>0</v>
      </c>
      <c r="AO9" s="48">
        <f t="shared" si="2"/>
        <v>0</v>
      </c>
      <c r="AP9" s="4">
        <f t="shared" si="3"/>
        <v>0</v>
      </c>
      <c r="AQ9" s="4">
        <f t="shared" si="4"/>
        <v>0</v>
      </c>
      <c r="AR9" s="4">
        <f t="shared" si="5"/>
        <v>0</v>
      </c>
      <c r="AS9" s="108" t="str">
        <f>IF(ISERROR(AM9/(Classe!$F$45-AR9)),"-",AM9/(Classe!$F$45-AR9))</f>
        <v>-</v>
      </c>
      <c r="AT9" s="282"/>
      <c r="AU9" s="284"/>
      <c r="AV9" s="285"/>
      <c r="AW9" s="288"/>
    </row>
    <row r="10" spans="1:49" ht="14" thickTop="1" thickBot="1">
      <c r="A10" s="226"/>
      <c r="B10" s="231"/>
      <c r="C10" s="42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">
        <f t="shared" si="0"/>
        <v>0</v>
      </c>
      <c r="AN10" s="48">
        <f t="shared" si="1"/>
        <v>0</v>
      </c>
      <c r="AO10" s="48">
        <f t="shared" si="2"/>
        <v>0</v>
      </c>
      <c r="AP10" s="4">
        <f t="shared" si="3"/>
        <v>0</v>
      </c>
      <c r="AQ10" s="4">
        <f t="shared" si="4"/>
        <v>0</v>
      </c>
      <c r="AR10" s="4">
        <f t="shared" si="5"/>
        <v>0</v>
      </c>
      <c r="AS10" s="108" t="str">
        <f>IF(ISERROR(AM10/(Classe!$F$45-AR10)),"-",AM10/(Classe!$F$45-AR10))</f>
        <v>-</v>
      </c>
      <c r="AT10" s="283"/>
      <c r="AU10" s="284"/>
      <c r="AV10" s="285"/>
      <c r="AW10" s="288"/>
    </row>
    <row r="11" spans="1:49" s="41" customFormat="1" ht="14" thickTop="1" thickBot="1">
      <c r="A11" s="226"/>
      <c r="B11" s="234">
        <v>4</v>
      </c>
      <c r="C11" s="40">
        <v>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0">
        <f t="shared" si="0"/>
        <v>0</v>
      </c>
      <c r="AN11" s="48">
        <f t="shared" si="1"/>
        <v>0</v>
      </c>
      <c r="AO11" s="48">
        <f t="shared" si="2"/>
        <v>0</v>
      </c>
      <c r="AP11" s="40">
        <f t="shared" si="3"/>
        <v>0</v>
      </c>
      <c r="AQ11" s="40">
        <f t="shared" si="4"/>
        <v>0</v>
      </c>
      <c r="AR11" s="4">
        <f t="shared" si="5"/>
        <v>0</v>
      </c>
      <c r="AS11" s="108" t="str">
        <f>IF(ISERROR(AM11/(Classe!$F$45-AR11)),"-",AM11/(Classe!$F$45-AR11))</f>
        <v>-</v>
      </c>
      <c r="AT11" s="281"/>
      <c r="AU11" s="275" t="e">
        <f>(AM11+AM12+AM13+((AN11+AN12+AN13)/2))/((3*Classe!F45)-(AR13+AR12+AR11))</f>
        <v>#DIV/0!</v>
      </c>
      <c r="AV11" s="289" t="e">
        <f>AVERAGE(AS11,AS12,AS13)</f>
        <v>#DIV/0!</v>
      </c>
      <c r="AW11" s="288"/>
    </row>
    <row r="12" spans="1:49" ht="14" thickTop="1" thickBot="1">
      <c r="A12" s="226"/>
      <c r="B12" s="234"/>
      <c r="C12" s="42">
        <v>8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">
        <f t="shared" si="0"/>
        <v>0</v>
      </c>
      <c r="AN12" s="48">
        <f t="shared" si="1"/>
        <v>0</v>
      </c>
      <c r="AO12" s="48">
        <f t="shared" si="2"/>
        <v>0</v>
      </c>
      <c r="AP12" s="4">
        <f t="shared" si="3"/>
        <v>0</v>
      </c>
      <c r="AQ12" s="4">
        <f t="shared" si="4"/>
        <v>0</v>
      </c>
      <c r="AR12" s="4">
        <f t="shared" si="5"/>
        <v>0</v>
      </c>
      <c r="AS12" s="108" t="str">
        <f>IF(ISERROR(AM12/(Classe!$F$45-AR12)),"-",AM12/(Classe!$F$45-AR12))</f>
        <v>-</v>
      </c>
      <c r="AT12" s="282"/>
      <c r="AU12" s="276"/>
      <c r="AV12" s="290"/>
      <c r="AW12" s="288"/>
    </row>
    <row r="13" spans="1:49" s="41" customFormat="1" ht="14" thickTop="1" thickBot="1">
      <c r="A13" s="226"/>
      <c r="B13" s="234"/>
      <c r="C13" s="40">
        <v>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0">
        <f t="shared" si="0"/>
        <v>0</v>
      </c>
      <c r="AN13" s="48">
        <f t="shared" si="1"/>
        <v>0</v>
      </c>
      <c r="AO13" s="48">
        <f t="shared" si="2"/>
        <v>0</v>
      </c>
      <c r="AP13" s="40">
        <f t="shared" si="3"/>
        <v>0</v>
      </c>
      <c r="AQ13" s="40">
        <f t="shared" si="4"/>
        <v>0</v>
      </c>
      <c r="AR13" s="4">
        <f t="shared" si="5"/>
        <v>0</v>
      </c>
      <c r="AS13" s="108" t="str">
        <f>IF(ISERROR(AM13/(Classe!$F$45-AR13)),"-",AM13/(Classe!$F$45-AR13))</f>
        <v>-</v>
      </c>
      <c r="AT13" s="283"/>
      <c r="AU13" s="277"/>
      <c r="AV13" s="291"/>
      <c r="AW13" s="288"/>
    </row>
    <row r="14" spans="1:49" ht="27" customHeight="1" thickTop="1" thickBot="1">
      <c r="A14" s="226"/>
      <c r="B14" s="60">
        <v>5</v>
      </c>
      <c r="C14" s="42">
        <v>10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">
        <f t="shared" si="0"/>
        <v>0</v>
      </c>
      <c r="AN14" s="48">
        <f t="shared" si="1"/>
        <v>0</v>
      </c>
      <c r="AO14" s="48">
        <f t="shared" si="2"/>
        <v>0</v>
      </c>
      <c r="AP14" s="4">
        <f t="shared" si="3"/>
        <v>0</v>
      </c>
      <c r="AQ14" s="4">
        <f t="shared" si="4"/>
        <v>0</v>
      </c>
      <c r="AR14" s="4">
        <f t="shared" si="5"/>
        <v>0</v>
      </c>
      <c r="AS14" s="108" t="str">
        <f>IF(ISERROR(AM14/(Classe!$F$45-AR14)),"-",AM14/(Classe!$F$45-AR14))</f>
        <v>-</v>
      </c>
      <c r="AT14" s="169"/>
      <c r="AU14" s="174" t="e">
        <f>(AM14+((AN14)/2))/((1*Classe!$F$45)-(AR14))</f>
        <v>#DIV/0!</v>
      </c>
      <c r="AV14" s="170" t="str">
        <f>AS14</f>
        <v>-</v>
      </c>
    </row>
    <row r="15" spans="1:49" s="41" customFormat="1" ht="14" thickTop="1" thickBot="1">
      <c r="A15" s="226"/>
      <c r="B15" s="234">
        <v>6</v>
      </c>
      <c r="C15" s="40">
        <v>11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0">
        <f t="shared" si="0"/>
        <v>0</v>
      </c>
      <c r="AN15" s="48">
        <f t="shared" si="1"/>
        <v>0</v>
      </c>
      <c r="AO15" s="48">
        <f t="shared" si="2"/>
        <v>0</v>
      </c>
      <c r="AP15" s="40">
        <f t="shared" si="3"/>
        <v>0</v>
      </c>
      <c r="AQ15" s="40">
        <f t="shared" si="4"/>
        <v>0</v>
      </c>
      <c r="AR15" s="4">
        <f t="shared" si="5"/>
        <v>0</v>
      </c>
      <c r="AS15" s="108" t="str">
        <f>IF(ISERROR(AM15/(Classe!$F$45-AR15)),"-",AM15/(Classe!$F$45-AR15))</f>
        <v>-</v>
      </c>
      <c r="AT15" s="281"/>
      <c r="AU15" s="275" t="e">
        <f>(AM15+AM16+AM17+AM18+AM19+((AN15+AN16+AN17+AN18+AN19)/2))/((5*Classe!F45)-(AR15+AR16+AR17+AR18+AR19))</f>
        <v>#DIV/0!</v>
      </c>
      <c r="AV15" s="289" t="e">
        <f>AVERAGE(AS15,AS16,AS17,AS18,AS19)</f>
        <v>#DIV/0!</v>
      </c>
      <c r="AW15" s="288"/>
    </row>
    <row r="16" spans="1:49" ht="14" thickTop="1" thickBot="1">
      <c r="A16" s="226"/>
      <c r="B16" s="234"/>
      <c r="C16" s="49">
        <v>12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50">
        <f t="shared" si="0"/>
        <v>0</v>
      </c>
      <c r="AN16" s="48">
        <f t="shared" si="1"/>
        <v>0</v>
      </c>
      <c r="AO16" s="48">
        <f t="shared" si="2"/>
        <v>0</v>
      </c>
      <c r="AP16" s="50">
        <f t="shared" si="3"/>
        <v>0</v>
      </c>
      <c r="AQ16" s="50">
        <f t="shared" si="4"/>
        <v>0</v>
      </c>
      <c r="AR16" s="4">
        <f t="shared" si="5"/>
        <v>0</v>
      </c>
      <c r="AS16" s="108" t="str">
        <f>IF(ISERROR(AM16/(Classe!$F$45-AR16)),"-",AM16/(Classe!$F$45-AR16))</f>
        <v>-</v>
      </c>
      <c r="AT16" s="282"/>
      <c r="AU16" s="276"/>
      <c r="AV16" s="290"/>
      <c r="AW16" s="288"/>
    </row>
    <row r="17" spans="1:49" s="41" customFormat="1" ht="14" thickTop="1" thickBot="1">
      <c r="A17" s="226"/>
      <c r="B17" s="234"/>
      <c r="C17" s="51">
        <v>13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51">
        <f t="shared" si="0"/>
        <v>0</v>
      </c>
      <c r="AN17" s="48">
        <f t="shared" si="1"/>
        <v>0</v>
      </c>
      <c r="AO17" s="48">
        <f t="shared" si="2"/>
        <v>0</v>
      </c>
      <c r="AP17" s="51">
        <f t="shared" si="3"/>
        <v>0</v>
      </c>
      <c r="AQ17" s="51">
        <f t="shared" si="4"/>
        <v>0</v>
      </c>
      <c r="AR17" s="4">
        <f t="shared" si="5"/>
        <v>0</v>
      </c>
      <c r="AS17" s="108" t="str">
        <f>IF(ISERROR(AM17/(Classe!$F$45-AR17)),"-",AM17/(Classe!$F$45-AR17))</f>
        <v>-</v>
      </c>
      <c r="AT17" s="282"/>
      <c r="AU17" s="276"/>
      <c r="AV17" s="290"/>
      <c r="AW17" s="288"/>
    </row>
    <row r="18" spans="1:49" ht="14" thickTop="1" thickBot="1">
      <c r="A18" s="226"/>
      <c r="B18" s="234"/>
      <c r="C18" s="42">
        <v>14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">
        <f t="shared" si="0"/>
        <v>0</v>
      </c>
      <c r="AN18" s="48">
        <f t="shared" si="1"/>
        <v>0</v>
      </c>
      <c r="AO18" s="48">
        <f t="shared" si="2"/>
        <v>0</v>
      </c>
      <c r="AP18" s="4">
        <f t="shared" si="3"/>
        <v>0</v>
      </c>
      <c r="AQ18" s="4">
        <f t="shared" si="4"/>
        <v>0</v>
      </c>
      <c r="AR18" s="4">
        <f t="shared" si="5"/>
        <v>0</v>
      </c>
      <c r="AS18" s="108" t="str">
        <f>IF(ISERROR(AM18/(Classe!$F$45-AR18)),"-",AM18/(Classe!$F$45-AR18))</f>
        <v>-</v>
      </c>
      <c r="AT18" s="282"/>
      <c r="AU18" s="276"/>
      <c r="AV18" s="290"/>
      <c r="AW18" s="288"/>
    </row>
    <row r="19" spans="1:49" s="41" customFormat="1" ht="14" thickTop="1" thickBot="1">
      <c r="A19" s="226"/>
      <c r="B19" s="234"/>
      <c r="C19" s="40">
        <v>15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0">
        <f t="shared" si="0"/>
        <v>0</v>
      </c>
      <c r="AN19" s="48">
        <f t="shared" si="1"/>
        <v>0</v>
      </c>
      <c r="AO19" s="48">
        <f t="shared" si="2"/>
        <v>0</v>
      </c>
      <c r="AP19" s="40">
        <f t="shared" si="3"/>
        <v>0</v>
      </c>
      <c r="AQ19" s="40">
        <f t="shared" si="4"/>
        <v>0</v>
      </c>
      <c r="AR19" s="4">
        <f t="shared" si="5"/>
        <v>0</v>
      </c>
      <c r="AS19" s="108" t="str">
        <f>IF(ISERROR(AM19/(Classe!$F$45-AR19)),"-",AM19/(Classe!$F$45-AR19))</f>
        <v>-</v>
      </c>
      <c r="AT19" s="283"/>
      <c r="AU19" s="277"/>
      <c r="AV19" s="291"/>
      <c r="AW19" s="288"/>
    </row>
    <row r="20" spans="1:49" ht="14" thickTop="1" thickBot="1">
      <c r="A20" s="226"/>
      <c r="B20" s="234">
        <v>7</v>
      </c>
      <c r="C20" s="42">
        <v>16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">
        <f t="shared" si="0"/>
        <v>0</v>
      </c>
      <c r="AN20" s="48">
        <f t="shared" si="1"/>
        <v>0</v>
      </c>
      <c r="AO20" s="48">
        <f t="shared" si="2"/>
        <v>0</v>
      </c>
      <c r="AP20" s="4">
        <f t="shared" si="3"/>
        <v>0</v>
      </c>
      <c r="AQ20" s="4">
        <f t="shared" si="4"/>
        <v>0</v>
      </c>
      <c r="AR20" s="4">
        <f t="shared" si="5"/>
        <v>0</v>
      </c>
      <c r="AS20" s="108" t="str">
        <f>IF(ISERROR(AM20/(Classe!$F$45-AR20)),"-",AM20/(Classe!$F$45-AR20))</f>
        <v>-</v>
      </c>
      <c r="AT20" s="269"/>
      <c r="AU20" s="278" t="e">
        <f>(AM20+AM21+AM22+AM23+((AN20+AN21+AN22+AN23)/2))/((4*Classe!F45)-(AR23+AR22+AR21+AR20))</f>
        <v>#DIV/0!</v>
      </c>
      <c r="AV20" s="272" t="e">
        <f>AVERAGE(AS20,AS21,AS22,AS23)</f>
        <v>#DIV/0!</v>
      </c>
      <c r="AW20" s="268"/>
    </row>
    <row r="21" spans="1:49" s="41" customFormat="1" ht="14" thickTop="1" thickBot="1">
      <c r="A21" s="226"/>
      <c r="B21" s="234"/>
      <c r="C21" s="40">
        <v>17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0">
        <f t="shared" si="0"/>
        <v>0</v>
      </c>
      <c r="AN21" s="48">
        <f t="shared" si="1"/>
        <v>0</v>
      </c>
      <c r="AO21" s="48">
        <f t="shared" si="2"/>
        <v>0</v>
      </c>
      <c r="AP21" s="40">
        <f t="shared" si="3"/>
        <v>0</v>
      </c>
      <c r="AQ21" s="40">
        <f t="shared" si="4"/>
        <v>0</v>
      </c>
      <c r="AR21" s="4">
        <f t="shared" si="5"/>
        <v>0</v>
      </c>
      <c r="AS21" s="108" t="str">
        <f>IF(ISERROR(AM21/(Classe!$F$45-AR21)),"-",AM21/(Classe!$F$45-AR21))</f>
        <v>-</v>
      </c>
      <c r="AT21" s="270"/>
      <c r="AU21" s="279"/>
      <c r="AV21" s="273"/>
      <c r="AW21" s="268"/>
    </row>
    <row r="22" spans="1:49" ht="14" thickTop="1" thickBot="1">
      <c r="A22" s="226"/>
      <c r="B22" s="234"/>
      <c r="C22" s="42">
        <v>18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">
        <f t="shared" si="0"/>
        <v>0</v>
      </c>
      <c r="AN22" s="48">
        <f t="shared" si="1"/>
        <v>0</v>
      </c>
      <c r="AO22" s="48">
        <f t="shared" si="2"/>
        <v>0</v>
      </c>
      <c r="AP22" s="4">
        <f t="shared" si="3"/>
        <v>0</v>
      </c>
      <c r="AQ22" s="4">
        <f t="shared" si="4"/>
        <v>0</v>
      </c>
      <c r="AR22" s="4">
        <f t="shared" si="5"/>
        <v>0</v>
      </c>
      <c r="AS22" s="108" t="str">
        <f>IF(ISERROR(AM22/(Classe!$F$45-AR22)),"-",AM22/(Classe!$F$45-AR22))</f>
        <v>-</v>
      </c>
      <c r="AT22" s="270"/>
      <c r="AU22" s="279"/>
      <c r="AV22" s="273"/>
      <c r="AW22" s="268"/>
    </row>
    <row r="23" spans="1:49" s="41" customFormat="1" ht="14" thickTop="1" thickBot="1">
      <c r="A23" s="226"/>
      <c r="B23" s="234"/>
      <c r="C23" s="40">
        <v>19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0">
        <f t="shared" si="0"/>
        <v>0</v>
      </c>
      <c r="AN23" s="48">
        <f t="shared" si="1"/>
        <v>0</v>
      </c>
      <c r="AO23" s="48">
        <f t="shared" si="2"/>
        <v>0</v>
      </c>
      <c r="AP23" s="40">
        <f t="shared" si="3"/>
        <v>0</v>
      </c>
      <c r="AQ23" s="40">
        <f t="shared" si="4"/>
        <v>0</v>
      </c>
      <c r="AR23" s="4">
        <f t="shared" si="5"/>
        <v>0</v>
      </c>
      <c r="AS23" s="108" t="str">
        <f>IF(ISERROR(AM23/(Classe!$F$45-AR23)),"-",AM23/(Classe!$F$45-AR23))</f>
        <v>-</v>
      </c>
      <c r="AT23" s="271"/>
      <c r="AU23" s="280"/>
      <c r="AV23" s="274"/>
      <c r="AW23" s="268"/>
    </row>
    <row r="24" spans="1:49" ht="14" thickTop="1" thickBot="1">
      <c r="A24" s="226"/>
      <c r="B24" s="234">
        <v>8</v>
      </c>
      <c r="C24" s="42">
        <v>20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">
        <f t="shared" si="0"/>
        <v>0</v>
      </c>
      <c r="AN24" s="48">
        <f t="shared" si="1"/>
        <v>0</v>
      </c>
      <c r="AO24" s="48">
        <f t="shared" si="2"/>
        <v>0</v>
      </c>
      <c r="AP24" s="4">
        <f t="shared" si="3"/>
        <v>0</v>
      </c>
      <c r="AQ24" s="4">
        <f t="shared" si="4"/>
        <v>0</v>
      </c>
      <c r="AR24" s="4">
        <f t="shared" si="5"/>
        <v>0</v>
      </c>
      <c r="AS24" s="108" t="str">
        <f>IF(ISERROR(AM24/(Classe!$F$45-AR24)),"-",AM24/(Classe!$F$45-AR24))</f>
        <v>-</v>
      </c>
      <c r="AT24" s="269"/>
      <c r="AU24" s="278" t="e">
        <f>(AM24+AM25+AM26+((AN24+AN25+AN26)/2))/((3*Classe!F45)-(AR26+AR25+AR24))</f>
        <v>#DIV/0!</v>
      </c>
      <c r="AV24" s="272" t="e">
        <f>AVERAGE(AS24,AS25,AS26)</f>
        <v>#DIV/0!</v>
      </c>
      <c r="AW24" s="268"/>
    </row>
    <row r="25" spans="1:49" ht="14" thickTop="1" thickBot="1">
      <c r="A25" s="226"/>
      <c r="B25" s="234"/>
      <c r="C25" s="42">
        <v>21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">
        <f t="shared" si="0"/>
        <v>0</v>
      </c>
      <c r="AN25" s="48">
        <f t="shared" si="1"/>
        <v>0</v>
      </c>
      <c r="AO25" s="48">
        <f t="shared" si="2"/>
        <v>0</v>
      </c>
      <c r="AP25" s="4">
        <f t="shared" si="3"/>
        <v>0</v>
      </c>
      <c r="AQ25" s="4">
        <f t="shared" si="4"/>
        <v>0</v>
      </c>
      <c r="AR25" s="4">
        <f t="shared" si="5"/>
        <v>0</v>
      </c>
      <c r="AS25" s="108" t="str">
        <f>IF(ISERROR(AM25/(Classe!$F$45-AR25)),"-",AM25/(Classe!$F$45-AR25))</f>
        <v>-</v>
      </c>
      <c r="AT25" s="270"/>
      <c r="AU25" s="279"/>
      <c r="AV25" s="273"/>
      <c r="AW25" s="268"/>
    </row>
    <row r="26" spans="1:49" s="41" customFormat="1" ht="14" thickTop="1" thickBot="1">
      <c r="A26" s="226"/>
      <c r="B26" s="234"/>
      <c r="C26" s="40">
        <v>22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0">
        <f t="shared" si="0"/>
        <v>0</v>
      </c>
      <c r="AN26" s="48">
        <f t="shared" si="1"/>
        <v>0</v>
      </c>
      <c r="AO26" s="48">
        <f t="shared" si="2"/>
        <v>0</v>
      </c>
      <c r="AP26" s="40">
        <f t="shared" si="3"/>
        <v>0</v>
      </c>
      <c r="AQ26" s="40">
        <f t="shared" si="4"/>
        <v>0</v>
      </c>
      <c r="AR26" s="4">
        <f t="shared" si="5"/>
        <v>0</v>
      </c>
      <c r="AS26" s="108" t="str">
        <f>IF(ISERROR(AM26/(Classe!$F$45-AR26)),"-",AM26/(Classe!$F$45-AR26))</f>
        <v>-</v>
      </c>
      <c r="AT26" s="271"/>
      <c r="AU26" s="280"/>
      <c r="AV26" s="274"/>
      <c r="AW26" s="268"/>
    </row>
    <row r="27" spans="1:49" ht="14" thickTop="1" thickBot="1">
      <c r="A27" s="226"/>
      <c r="B27" s="234">
        <v>9</v>
      </c>
      <c r="C27" s="42">
        <v>23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">
        <f t="shared" si="0"/>
        <v>0</v>
      </c>
      <c r="AN27" s="48">
        <f t="shared" si="1"/>
        <v>0</v>
      </c>
      <c r="AO27" s="48">
        <f t="shared" si="2"/>
        <v>0</v>
      </c>
      <c r="AP27" s="4">
        <f t="shared" si="3"/>
        <v>0</v>
      </c>
      <c r="AQ27" s="4">
        <f t="shared" si="4"/>
        <v>0</v>
      </c>
      <c r="AR27" s="4">
        <f t="shared" si="5"/>
        <v>0</v>
      </c>
      <c r="AS27" s="108" t="str">
        <f>IF(ISERROR(AM27/(Classe!$F$45-AR27)),"-",AM27/(Classe!$F$45-AR27))</f>
        <v>-</v>
      </c>
      <c r="AT27" s="269"/>
      <c r="AU27" s="278" t="e">
        <f>(AM27+AM28+AM30+AM29)/((4*Classe!F45)-(AR30+AR29+AR28+AR27))</f>
        <v>#DIV/0!</v>
      </c>
      <c r="AV27" s="272" t="e">
        <f>AVERAGE(AS27,AS28,AS29,AS30)</f>
        <v>#DIV/0!</v>
      </c>
      <c r="AW27" s="268"/>
    </row>
    <row r="28" spans="1:49" s="41" customFormat="1" ht="14" thickTop="1" thickBot="1">
      <c r="A28" s="226"/>
      <c r="B28" s="234"/>
      <c r="C28" s="40">
        <v>24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0">
        <f t="shared" si="0"/>
        <v>0</v>
      </c>
      <c r="AN28" s="48">
        <f t="shared" si="1"/>
        <v>0</v>
      </c>
      <c r="AO28" s="48">
        <f t="shared" si="2"/>
        <v>0</v>
      </c>
      <c r="AP28" s="40">
        <f t="shared" si="3"/>
        <v>0</v>
      </c>
      <c r="AQ28" s="40">
        <f t="shared" si="4"/>
        <v>0</v>
      </c>
      <c r="AR28" s="4">
        <f t="shared" si="5"/>
        <v>0</v>
      </c>
      <c r="AS28" s="108" t="str">
        <f>IF(ISERROR(AM28/(Classe!$F$45-AR28)),"-",AM28/(Classe!$F$45-AR28))</f>
        <v>-</v>
      </c>
      <c r="AT28" s="270"/>
      <c r="AU28" s="279"/>
      <c r="AV28" s="273"/>
      <c r="AW28" s="268"/>
    </row>
    <row r="29" spans="1:49" ht="14" thickTop="1" thickBot="1">
      <c r="A29" s="226"/>
      <c r="B29" s="234"/>
      <c r="C29" s="42">
        <v>25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75">
        <f t="shared" si="0"/>
        <v>0</v>
      </c>
      <c r="AN29" s="74">
        <f t="shared" si="1"/>
        <v>0</v>
      </c>
      <c r="AO29" s="74">
        <f t="shared" si="2"/>
        <v>0</v>
      </c>
      <c r="AP29" s="75">
        <f t="shared" si="3"/>
        <v>0</v>
      </c>
      <c r="AQ29" s="75">
        <f t="shared" si="4"/>
        <v>0</v>
      </c>
      <c r="AR29" s="75">
        <f t="shared" si="5"/>
        <v>0</v>
      </c>
      <c r="AS29" s="108" t="str">
        <f>IF(ISERROR(AM29/(Classe!$F$45-AR29)),"-",AM29/(Classe!$F$45-AR29))</f>
        <v>-</v>
      </c>
      <c r="AT29" s="270"/>
      <c r="AU29" s="279"/>
      <c r="AV29" s="273"/>
      <c r="AW29" s="268"/>
    </row>
    <row r="30" spans="1:49" s="41" customFormat="1" ht="14" thickTop="1" thickBot="1">
      <c r="A30" s="227"/>
      <c r="B30" s="234"/>
      <c r="C30" s="40">
        <v>26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76">
        <f t="shared" si="0"/>
        <v>0</v>
      </c>
      <c r="AN30" s="77">
        <f t="shared" si="1"/>
        <v>0</v>
      </c>
      <c r="AO30" s="77">
        <f t="shared" si="2"/>
        <v>0</v>
      </c>
      <c r="AP30" s="76">
        <f t="shared" si="3"/>
        <v>0</v>
      </c>
      <c r="AQ30" s="76">
        <f t="shared" si="4"/>
        <v>0</v>
      </c>
      <c r="AR30" s="77">
        <f t="shared" si="5"/>
        <v>0</v>
      </c>
      <c r="AS30" s="108" t="str">
        <f>IF(ISERROR(AM30/(Classe!$F$45-AR30)),"-",AM30/(Classe!$F$45-AR30))</f>
        <v>-</v>
      </c>
      <c r="AT30" s="271"/>
      <c r="AU30" s="280"/>
      <c r="AV30" s="274"/>
      <c r="AW30" s="268"/>
    </row>
    <row r="31" spans="1:49">
      <c r="A31" s="245" t="s">
        <v>27</v>
      </c>
      <c r="B31" s="246"/>
      <c r="C31" s="57">
        <v>1</v>
      </c>
      <c r="D31" s="66">
        <f>COUNTIF(D5:D30,1)</f>
        <v>0</v>
      </c>
      <c r="E31" s="66">
        <f t="shared" ref="E31:AE31" si="6">COUNTIF(E5:E30,1)</f>
        <v>0</v>
      </c>
      <c r="F31" s="66">
        <f t="shared" si="6"/>
        <v>0</v>
      </c>
      <c r="G31" s="66">
        <f t="shared" si="6"/>
        <v>0</v>
      </c>
      <c r="H31" s="66">
        <f t="shared" si="6"/>
        <v>0</v>
      </c>
      <c r="I31" s="66">
        <f t="shared" si="6"/>
        <v>0</v>
      </c>
      <c r="J31" s="66">
        <f t="shared" si="6"/>
        <v>0</v>
      </c>
      <c r="K31" s="66">
        <f t="shared" si="6"/>
        <v>0</v>
      </c>
      <c r="L31" s="66">
        <f t="shared" si="6"/>
        <v>0</v>
      </c>
      <c r="M31" s="66">
        <f t="shared" si="6"/>
        <v>0</v>
      </c>
      <c r="N31" s="66">
        <f t="shared" si="6"/>
        <v>0</v>
      </c>
      <c r="O31" s="66">
        <f t="shared" si="6"/>
        <v>0</v>
      </c>
      <c r="P31" s="66">
        <f t="shared" si="6"/>
        <v>0</v>
      </c>
      <c r="Q31" s="66">
        <f t="shared" si="6"/>
        <v>0</v>
      </c>
      <c r="R31" s="66">
        <f t="shared" si="6"/>
        <v>0</v>
      </c>
      <c r="S31" s="66">
        <f t="shared" si="6"/>
        <v>0</v>
      </c>
      <c r="T31" s="66">
        <f t="shared" si="6"/>
        <v>0</v>
      </c>
      <c r="U31" s="66">
        <f t="shared" si="6"/>
        <v>0</v>
      </c>
      <c r="V31" s="66">
        <f t="shared" si="6"/>
        <v>0</v>
      </c>
      <c r="W31" s="66">
        <f t="shared" si="6"/>
        <v>0</v>
      </c>
      <c r="X31" s="66">
        <f t="shared" si="6"/>
        <v>0</v>
      </c>
      <c r="Y31" s="66">
        <f t="shared" si="6"/>
        <v>0</v>
      </c>
      <c r="Z31" s="66">
        <f t="shared" si="6"/>
        <v>0</v>
      </c>
      <c r="AA31" s="66">
        <f t="shared" si="6"/>
        <v>0</v>
      </c>
      <c r="AB31" s="66">
        <f t="shared" si="6"/>
        <v>0</v>
      </c>
      <c r="AC31" s="66">
        <f t="shared" si="6"/>
        <v>0</v>
      </c>
      <c r="AD31" s="66">
        <f t="shared" si="6"/>
        <v>0</v>
      </c>
      <c r="AE31" s="66">
        <f t="shared" si="6"/>
        <v>0</v>
      </c>
      <c r="AF31" s="66">
        <f t="shared" ref="AF31:AL31" si="7">COUNTIF(AF5:AF30,1)</f>
        <v>0</v>
      </c>
      <c r="AG31" s="66">
        <f t="shared" si="7"/>
        <v>0</v>
      </c>
      <c r="AH31" s="66">
        <f t="shared" si="7"/>
        <v>0</v>
      </c>
      <c r="AI31" s="66">
        <f t="shared" si="7"/>
        <v>0</v>
      </c>
      <c r="AJ31" s="66">
        <f t="shared" si="7"/>
        <v>0</v>
      </c>
      <c r="AK31" s="66">
        <f t="shared" si="7"/>
        <v>0</v>
      </c>
      <c r="AL31" s="66">
        <f t="shared" si="7"/>
        <v>0</v>
      </c>
      <c r="AM31" s="66">
        <f>SUM(D31:AL31)</f>
        <v>0</v>
      </c>
      <c r="AN31" s="66">
        <f>SUM(E31:AM31)</f>
        <v>0</v>
      </c>
      <c r="AO31" s="78"/>
      <c r="AP31" s="59"/>
      <c r="AQ31" s="59"/>
      <c r="AR31" s="59"/>
      <c r="AS31" s="59"/>
      <c r="AU31" s="73"/>
    </row>
    <row r="32" spans="1:49">
      <c r="A32" s="247"/>
      <c r="B32" s="248"/>
      <c r="C32" s="57">
        <v>2</v>
      </c>
      <c r="D32" s="66">
        <f t="shared" ref="D32:AE32" si="8">COUNTIF(D5:D30,2)</f>
        <v>0</v>
      </c>
      <c r="E32" s="66">
        <f t="shared" si="8"/>
        <v>0</v>
      </c>
      <c r="F32" s="66">
        <f t="shared" si="8"/>
        <v>0</v>
      </c>
      <c r="G32" s="66">
        <f t="shared" si="8"/>
        <v>0</v>
      </c>
      <c r="H32" s="66">
        <f t="shared" si="8"/>
        <v>0</v>
      </c>
      <c r="I32" s="66">
        <f t="shared" si="8"/>
        <v>0</v>
      </c>
      <c r="J32" s="66">
        <f t="shared" si="8"/>
        <v>0</v>
      </c>
      <c r="K32" s="66">
        <f t="shared" si="8"/>
        <v>0</v>
      </c>
      <c r="L32" s="66">
        <f t="shared" si="8"/>
        <v>0</v>
      </c>
      <c r="M32" s="66">
        <f t="shared" si="8"/>
        <v>0</v>
      </c>
      <c r="N32" s="66">
        <f t="shared" si="8"/>
        <v>0</v>
      </c>
      <c r="O32" s="66">
        <f t="shared" si="8"/>
        <v>0</v>
      </c>
      <c r="P32" s="66">
        <f t="shared" si="8"/>
        <v>0</v>
      </c>
      <c r="Q32" s="66">
        <f t="shared" si="8"/>
        <v>0</v>
      </c>
      <c r="R32" s="66">
        <f t="shared" si="8"/>
        <v>0</v>
      </c>
      <c r="S32" s="66">
        <f t="shared" si="8"/>
        <v>0</v>
      </c>
      <c r="T32" s="66">
        <f t="shared" si="8"/>
        <v>0</v>
      </c>
      <c r="U32" s="66">
        <f t="shared" si="8"/>
        <v>0</v>
      </c>
      <c r="V32" s="66">
        <f t="shared" si="8"/>
        <v>0</v>
      </c>
      <c r="W32" s="66">
        <f t="shared" si="8"/>
        <v>0</v>
      </c>
      <c r="X32" s="66">
        <f t="shared" si="8"/>
        <v>0</v>
      </c>
      <c r="Y32" s="66">
        <f t="shared" si="8"/>
        <v>0</v>
      </c>
      <c r="Z32" s="66">
        <f t="shared" si="8"/>
        <v>0</v>
      </c>
      <c r="AA32" s="66">
        <f t="shared" si="8"/>
        <v>0</v>
      </c>
      <c r="AB32" s="66">
        <f t="shared" si="8"/>
        <v>0</v>
      </c>
      <c r="AC32" s="66">
        <f t="shared" si="8"/>
        <v>0</v>
      </c>
      <c r="AD32" s="66">
        <f t="shared" si="8"/>
        <v>0</v>
      </c>
      <c r="AE32" s="66">
        <f t="shared" si="8"/>
        <v>0</v>
      </c>
      <c r="AF32" s="66">
        <f t="shared" ref="AF32:AL32" si="9">COUNTIF(AF5:AF30,2)</f>
        <v>0</v>
      </c>
      <c r="AG32" s="66">
        <f t="shared" si="9"/>
        <v>0</v>
      </c>
      <c r="AH32" s="66">
        <f t="shared" si="9"/>
        <v>0</v>
      </c>
      <c r="AI32" s="66">
        <f t="shared" si="9"/>
        <v>0</v>
      </c>
      <c r="AJ32" s="66">
        <f t="shared" si="9"/>
        <v>0</v>
      </c>
      <c r="AK32" s="66">
        <f t="shared" si="9"/>
        <v>0</v>
      </c>
      <c r="AL32" s="66">
        <f t="shared" si="9"/>
        <v>0</v>
      </c>
      <c r="AM32" s="66">
        <f t="shared" ref="AM32:AN36" si="10">SUM(D32:AL32)</f>
        <v>0</v>
      </c>
      <c r="AN32" s="66">
        <f t="shared" si="10"/>
        <v>0</v>
      </c>
      <c r="AO32" s="78"/>
      <c r="AP32" s="59"/>
      <c r="AQ32" s="59"/>
      <c r="AR32" s="59"/>
      <c r="AS32" s="59"/>
      <c r="AU32" s="183">
        <v>1</v>
      </c>
    </row>
    <row r="33" spans="1:49">
      <c r="A33" s="247"/>
      <c r="B33" s="248"/>
      <c r="C33" s="57">
        <v>3</v>
      </c>
      <c r="D33" s="66">
        <f t="shared" ref="D33:AE33" si="11">COUNTIF(D5:D30,3)</f>
        <v>0</v>
      </c>
      <c r="E33" s="66">
        <f t="shared" si="11"/>
        <v>0</v>
      </c>
      <c r="F33" s="66">
        <f t="shared" si="11"/>
        <v>0</v>
      </c>
      <c r="G33" s="66">
        <f t="shared" si="11"/>
        <v>0</v>
      </c>
      <c r="H33" s="66">
        <f t="shared" si="11"/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1"/>
        <v>0</v>
      </c>
      <c r="M33" s="66">
        <f t="shared" si="11"/>
        <v>0</v>
      </c>
      <c r="N33" s="66">
        <f t="shared" si="11"/>
        <v>0</v>
      </c>
      <c r="O33" s="66">
        <f t="shared" si="11"/>
        <v>0</v>
      </c>
      <c r="P33" s="66">
        <f t="shared" si="11"/>
        <v>0</v>
      </c>
      <c r="Q33" s="66">
        <f t="shared" si="11"/>
        <v>0</v>
      </c>
      <c r="R33" s="66">
        <f t="shared" si="11"/>
        <v>0</v>
      </c>
      <c r="S33" s="66">
        <f t="shared" si="11"/>
        <v>0</v>
      </c>
      <c r="T33" s="66">
        <f t="shared" si="11"/>
        <v>0</v>
      </c>
      <c r="U33" s="66">
        <f t="shared" si="11"/>
        <v>0</v>
      </c>
      <c r="V33" s="66">
        <f t="shared" si="11"/>
        <v>0</v>
      </c>
      <c r="W33" s="66">
        <f t="shared" si="11"/>
        <v>0</v>
      </c>
      <c r="X33" s="66">
        <f t="shared" si="11"/>
        <v>0</v>
      </c>
      <c r="Y33" s="66">
        <f t="shared" si="11"/>
        <v>0</v>
      </c>
      <c r="Z33" s="66">
        <f t="shared" si="11"/>
        <v>0</v>
      </c>
      <c r="AA33" s="66">
        <f t="shared" si="11"/>
        <v>0</v>
      </c>
      <c r="AB33" s="66">
        <f t="shared" si="11"/>
        <v>0</v>
      </c>
      <c r="AC33" s="66">
        <f t="shared" si="11"/>
        <v>0</v>
      </c>
      <c r="AD33" s="66">
        <f t="shared" si="11"/>
        <v>0</v>
      </c>
      <c r="AE33" s="66">
        <f t="shared" si="11"/>
        <v>0</v>
      </c>
      <c r="AF33" s="66">
        <f t="shared" ref="AF33:AL33" si="12">COUNTIF(AF5:AF30,3)</f>
        <v>0</v>
      </c>
      <c r="AG33" s="66">
        <f t="shared" si="12"/>
        <v>0</v>
      </c>
      <c r="AH33" s="66">
        <f t="shared" si="12"/>
        <v>0</v>
      </c>
      <c r="AI33" s="66">
        <f t="shared" si="12"/>
        <v>0</v>
      </c>
      <c r="AJ33" s="66">
        <f t="shared" si="12"/>
        <v>0</v>
      </c>
      <c r="AK33" s="66">
        <f t="shared" si="12"/>
        <v>0</v>
      </c>
      <c r="AL33" s="66">
        <f t="shared" si="12"/>
        <v>0</v>
      </c>
      <c r="AM33" s="66">
        <f t="shared" si="10"/>
        <v>0</v>
      </c>
      <c r="AN33" s="66">
        <f t="shared" si="10"/>
        <v>0</v>
      </c>
      <c r="AO33" s="78"/>
      <c r="AP33" s="59"/>
      <c r="AQ33" s="59"/>
      <c r="AR33" s="59"/>
      <c r="AS33" s="59"/>
      <c r="AU33" s="183">
        <v>2</v>
      </c>
    </row>
    <row r="34" spans="1:49">
      <c r="A34" s="247"/>
      <c r="B34" s="248"/>
      <c r="C34" s="57">
        <v>9</v>
      </c>
      <c r="D34" s="66">
        <f t="shared" ref="D34:AE34" si="13">COUNTIF(D5:D30,9)</f>
        <v>0</v>
      </c>
      <c r="E34" s="66">
        <f t="shared" si="13"/>
        <v>0</v>
      </c>
      <c r="F34" s="66">
        <f t="shared" si="13"/>
        <v>0</v>
      </c>
      <c r="G34" s="66">
        <f t="shared" si="13"/>
        <v>0</v>
      </c>
      <c r="H34" s="66">
        <f t="shared" si="13"/>
        <v>0</v>
      </c>
      <c r="I34" s="66">
        <f t="shared" si="13"/>
        <v>0</v>
      </c>
      <c r="J34" s="66">
        <f t="shared" si="13"/>
        <v>0</v>
      </c>
      <c r="K34" s="66">
        <f t="shared" si="13"/>
        <v>0</v>
      </c>
      <c r="L34" s="66">
        <f t="shared" si="13"/>
        <v>0</v>
      </c>
      <c r="M34" s="66">
        <f t="shared" si="13"/>
        <v>0</v>
      </c>
      <c r="N34" s="66">
        <f t="shared" si="13"/>
        <v>0</v>
      </c>
      <c r="O34" s="66">
        <f t="shared" si="13"/>
        <v>0</v>
      </c>
      <c r="P34" s="66">
        <f t="shared" si="13"/>
        <v>0</v>
      </c>
      <c r="Q34" s="66">
        <f t="shared" si="13"/>
        <v>0</v>
      </c>
      <c r="R34" s="66">
        <f t="shared" si="13"/>
        <v>0</v>
      </c>
      <c r="S34" s="66">
        <f t="shared" si="13"/>
        <v>0</v>
      </c>
      <c r="T34" s="66">
        <f t="shared" si="13"/>
        <v>0</v>
      </c>
      <c r="U34" s="66">
        <f t="shared" si="13"/>
        <v>0</v>
      </c>
      <c r="V34" s="66">
        <f t="shared" si="13"/>
        <v>0</v>
      </c>
      <c r="W34" s="66">
        <f t="shared" si="13"/>
        <v>0</v>
      </c>
      <c r="X34" s="66">
        <f t="shared" si="13"/>
        <v>0</v>
      </c>
      <c r="Y34" s="66">
        <f t="shared" si="13"/>
        <v>0</v>
      </c>
      <c r="Z34" s="66">
        <f t="shared" si="13"/>
        <v>0</v>
      </c>
      <c r="AA34" s="66">
        <f t="shared" si="13"/>
        <v>0</v>
      </c>
      <c r="AB34" s="66">
        <f t="shared" si="13"/>
        <v>0</v>
      </c>
      <c r="AC34" s="66">
        <f t="shared" si="13"/>
        <v>0</v>
      </c>
      <c r="AD34" s="66">
        <f t="shared" si="13"/>
        <v>0</v>
      </c>
      <c r="AE34" s="66">
        <f t="shared" si="13"/>
        <v>0</v>
      </c>
      <c r="AF34" s="66">
        <f t="shared" ref="AF34:AL34" si="14">COUNTIF(AF5:AF30,9)</f>
        <v>0</v>
      </c>
      <c r="AG34" s="66">
        <f t="shared" si="14"/>
        <v>0</v>
      </c>
      <c r="AH34" s="66">
        <f t="shared" si="14"/>
        <v>0</v>
      </c>
      <c r="AI34" s="66">
        <f t="shared" si="14"/>
        <v>0</v>
      </c>
      <c r="AJ34" s="66">
        <f t="shared" si="14"/>
        <v>0</v>
      </c>
      <c r="AK34" s="66">
        <f t="shared" si="14"/>
        <v>0</v>
      </c>
      <c r="AL34" s="66">
        <f t="shared" si="14"/>
        <v>0</v>
      </c>
      <c r="AM34" s="66">
        <f t="shared" si="10"/>
        <v>0</v>
      </c>
      <c r="AN34" s="66">
        <f t="shared" si="10"/>
        <v>0</v>
      </c>
      <c r="AO34" s="78"/>
      <c r="AP34" s="59"/>
      <c r="AQ34" s="59"/>
      <c r="AR34" s="59"/>
      <c r="AS34" s="59"/>
      <c r="AU34" s="183">
        <v>3</v>
      </c>
    </row>
    <row r="35" spans="1:49">
      <c r="A35" s="247"/>
      <c r="B35" s="248"/>
      <c r="C35" s="58">
        <v>0</v>
      </c>
      <c r="D35" s="66">
        <f t="shared" ref="D35:AE35" si="15">COUNTIF(D5:D30,0)</f>
        <v>0</v>
      </c>
      <c r="E35" s="66">
        <f t="shared" si="15"/>
        <v>0</v>
      </c>
      <c r="F35" s="66">
        <f t="shared" si="15"/>
        <v>0</v>
      </c>
      <c r="G35" s="66">
        <f t="shared" si="15"/>
        <v>0</v>
      </c>
      <c r="H35" s="66">
        <f t="shared" si="15"/>
        <v>0</v>
      </c>
      <c r="I35" s="66">
        <f t="shared" si="15"/>
        <v>0</v>
      </c>
      <c r="J35" s="66">
        <f t="shared" si="15"/>
        <v>0</v>
      </c>
      <c r="K35" s="66">
        <f t="shared" si="15"/>
        <v>0</v>
      </c>
      <c r="L35" s="66">
        <f t="shared" si="15"/>
        <v>0</v>
      </c>
      <c r="M35" s="66">
        <f t="shared" si="15"/>
        <v>0</v>
      </c>
      <c r="N35" s="66">
        <f t="shared" si="15"/>
        <v>0</v>
      </c>
      <c r="O35" s="66">
        <f t="shared" si="15"/>
        <v>0</v>
      </c>
      <c r="P35" s="66">
        <f t="shared" si="15"/>
        <v>0</v>
      </c>
      <c r="Q35" s="66">
        <f t="shared" si="15"/>
        <v>0</v>
      </c>
      <c r="R35" s="66">
        <f t="shared" si="15"/>
        <v>0</v>
      </c>
      <c r="S35" s="66">
        <f t="shared" si="15"/>
        <v>0</v>
      </c>
      <c r="T35" s="66">
        <f t="shared" si="15"/>
        <v>0</v>
      </c>
      <c r="U35" s="66">
        <f t="shared" si="15"/>
        <v>0</v>
      </c>
      <c r="V35" s="66">
        <f t="shared" si="15"/>
        <v>0</v>
      </c>
      <c r="W35" s="66">
        <f t="shared" si="15"/>
        <v>0</v>
      </c>
      <c r="X35" s="66">
        <f t="shared" si="15"/>
        <v>0</v>
      </c>
      <c r="Y35" s="66">
        <f t="shared" si="15"/>
        <v>0</v>
      </c>
      <c r="Z35" s="66">
        <f t="shared" si="15"/>
        <v>0</v>
      </c>
      <c r="AA35" s="66">
        <f t="shared" si="15"/>
        <v>0</v>
      </c>
      <c r="AB35" s="66">
        <f t="shared" si="15"/>
        <v>0</v>
      </c>
      <c r="AC35" s="66">
        <f t="shared" si="15"/>
        <v>0</v>
      </c>
      <c r="AD35" s="66">
        <f t="shared" si="15"/>
        <v>0</v>
      </c>
      <c r="AE35" s="66">
        <f t="shared" si="15"/>
        <v>0</v>
      </c>
      <c r="AF35" s="66">
        <f t="shared" ref="AF35:AL35" si="16">COUNTIF(AF5:AF30,0)</f>
        <v>0</v>
      </c>
      <c r="AG35" s="66">
        <f t="shared" si="16"/>
        <v>0</v>
      </c>
      <c r="AH35" s="66">
        <f t="shared" si="16"/>
        <v>0</v>
      </c>
      <c r="AI35" s="66">
        <f t="shared" si="16"/>
        <v>0</v>
      </c>
      <c r="AJ35" s="66">
        <f t="shared" si="16"/>
        <v>0</v>
      </c>
      <c r="AK35" s="66">
        <f t="shared" si="16"/>
        <v>0</v>
      </c>
      <c r="AL35" s="66">
        <f t="shared" si="16"/>
        <v>0</v>
      </c>
      <c r="AM35" s="66">
        <f t="shared" si="10"/>
        <v>0</v>
      </c>
      <c r="AN35" s="66">
        <f t="shared" si="10"/>
        <v>0</v>
      </c>
      <c r="AO35" s="59"/>
      <c r="AP35" s="59"/>
      <c r="AQ35" s="59"/>
      <c r="AR35" s="59"/>
      <c r="AS35" s="59"/>
      <c r="AU35" s="183">
        <v>9</v>
      </c>
    </row>
    <row r="36" spans="1:49">
      <c r="A36" s="249"/>
      <c r="B36" s="250"/>
      <c r="C36" s="58" t="s">
        <v>24</v>
      </c>
      <c r="D36" s="66">
        <f>COUNTIF(D5:D30,"ABS")</f>
        <v>0</v>
      </c>
      <c r="E36" s="66">
        <f t="shared" ref="E36:AE36" si="17">COUNTIF(E5:E30,"ABS")</f>
        <v>0</v>
      </c>
      <c r="F36" s="66">
        <f t="shared" si="17"/>
        <v>0</v>
      </c>
      <c r="G36" s="66">
        <f t="shared" si="17"/>
        <v>0</v>
      </c>
      <c r="H36" s="66">
        <f t="shared" si="17"/>
        <v>0</v>
      </c>
      <c r="I36" s="66">
        <f t="shared" si="17"/>
        <v>0</v>
      </c>
      <c r="J36" s="66">
        <f t="shared" si="17"/>
        <v>0</v>
      </c>
      <c r="K36" s="66">
        <f t="shared" si="17"/>
        <v>0</v>
      </c>
      <c r="L36" s="66">
        <f t="shared" si="17"/>
        <v>0</v>
      </c>
      <c r="M36" s="66">
        <f t="shared" si="17"/>
        <v>0</v>
      </c>
      <c r="N36" s="66">
        <f t="shared" si="17"/>
        <v>0</v>
      </c>
      <c r="O36" s="66">
        <f t="shared" si="17"/>
        <v>0</v>
      </c>
      <c r="P36" s="66">
        <f t="shared" si="17"/>
        <v>0</v>
      </c>
      <c r="Q36" s="66">
        <f t="shared" si="17"/>
        <v>0</v>
      </c>
      <c r="R36" s="66">
        <f>COUNTIF(R5:R30,"ABS")</f>
        <v>0</v>
      </c>
      <c r="S36" s="66">
        <f t="shared" si="17"/>
        <v>0</v>
      </c>
      <c r="T36" s="66">
        <f t="shared" si="17"/>
        <v>0</v>
      </c>
      <c r="U36" s="66">
        <f t="shared" si="17"/>
        <v>0</v>
      </c>
      <c r="V36" s="66">
        <f t="shared" si="17"/>
        <v>0</v>
      </c>
      <c r="W36" s="66">
        <f t="shared" si="17"/>
        <v>0</v>
      </c>
      <c r="X36" s="66">
        <f>COUNTIF(X5:X30,"ABS")</f>
        <v>0</v>
      </c>
      <c r="Y36" s="66">
        <f t="shared" si="17"/>
        <v>0</v>
      </c>
      <c r="Z36" s="66">
        <f t="shared" si="17"/>
        <v>0</v>
      </c>
      <c r="AA36" s="66">
        <f t="shared" si="17"/>
        <v>0</v>
      </c>
      <c r="AB36" s="66">
        <f t="shared" si="17"/>
        <v>0</v>
      </c>
      <c r="AC36" s="66">
        <f t="shared" si="17"/>
        <v>0</v>
      </c>
      <c r="AD36" s="66">
        <f t="shared" si="17"/>
        <v>0</v>
      </c>
      <c r="AE36" s="66">
        <f t="shared" si="17"/>
        <v>0</v>
      </c>
      <c r="AF36" s="66">
        <f t="shared" ref="AF36:AL36" si="18">COUNTIF(AF5:AF30,"ABS")</f>
        <v>0</v>
      </c>
      <c r="AG36" s="66">
        <f t="shared" si="18"/>
        <v>0</v>
      </c>
      <c r="AH36" s="66">
        <f t="shared" si="18"/>
        <v>0</v>
      </c>
      <c r="AI36" s="66">
        <f t="shared" si="18"/>
        <v>0</v>
      </c>
      <c r="AJ36" s="66">
        <f t="shared" si="18"/>
        <v>0</v>
      </c>
      <c r="AK36" s="66">
        <f t="shared" si="18"/>
        <v>0</v>
      </c>
      <c r="AL36" s="66">
        <f t="shared" si="18"/>
        <v>0</v>
      </c>
      <c r="AM36" s="66">
        <f t="shared" si="10"/>
        <v>0</v>
      </c>
      <c r="AN36" s="66">
        <f t="shared" si="10"/>
        <v>0</v>
      </c>
      <c r="AO36" s="59"/>
      <c r="AP36" s="59"/>
      <c r="AQ36" s="59"/>
      <c r="AR36" s="59"/>
      <c r="AS36" s="59"/>
      <c r="AU36" s="183">
        <v>0</v>
      </c>
    </row>
    <row r="37" spans="1:49">
      <c r="A37" s="72"/>
      <c r="B37" s="71"/>
      <c r="C37" s="44" t="s">
        <v>17</v>
      </c>
      <c r="D37" s="89">
        <f>D31/(26-D36)</f>
        <v>0</v>
      </c>
      <c r="E37" s="89">
        <f t="shared" ref="E37:AE37" si="19">E31/(26-E36)</f>
        <v>0</v>
      </c>
      <c r="F37" s="89">
        <f t="shared" si="19"/>
        <v>0</v>
      </c>
      <c r="G37" s="89">
        <f t="shared" si="19"/>
        <v>0</v>
      </c>
      <c r="H37" s="89">
        <f t="shared" si="19"/>
        <v>0</v>
      </c>
      <c r="I37" s="89">
        <f t="shared" si="19"/>
        <v>0</v>
      </c>
      <c r="J37" s="89">
        <f t="shared" si="19"/>
        <v>0</v>
      </c>
      <c r="K37" s="89">
        <f t="shared" si="19"/>
        <v>0</v>
      </c>
      <c r="L37" s="89">
        <f t="shared" si="19"/>
        <v>0</v>
      </c>
      <c r="M37" s="89">
        <f t="shared" si="19"/>
        <v>0</v>
      </c>
      <c r="N37" s="89">
        <f t="shared" si="19"/>
        <v>0</v>
      </c>
      <c r="O37" s="89">
        <f t="shared" si="19"/>
        <v>0</v>
      </c>
      <c r="P37" s="89">
        <f t="shared" si="19"/>
        <v>0</v>
      </c>
      <c r="Q37" s="89">
        <f t="shared" si="19"/>
        <v>0</v>
      </c>
      <c r="R37" s="89">
        <f t="shared" si="19"/>
        <v>0</v>
      </c>
      <c r="S37" s="89">
        <f t="shared" si="19"/>
        <v>0</v>
      </c>
      <c r="T37" s="89">
        <f t="shared" si="19"/>
        <v>0</v>
      </c>
      <c r="U37" s="89">
        <f t="shared" si="19"/>
        <v>0</v>
      </c>
      <c r="V37" s="89">
        <f t="shared" si="19"/>
        <v>0</v>
      </c>
      <c r="W37" s="89">
        <f t="shared" si="19"/>
        <v>0</v>
      </c>
      <c r="X37" s="89">
        <f t="shared" si="19"/>
        <v>0</v>
      </c>
      <c r="Y37" s="89">
        <f t="shared" si="19"/>
        <v>0</v>
      </c>
      <c r="Z37" s="89">
        <f t="shared" si="19"/>
        <v>0</v>
      </c>
      <c r="AA37" s="89">
        <f t="shared" si="19"/>
        <v>0</v>
      </c>
      <c r="AB37" s="89">
        <f t="shared" si="19"/>
        <v>0</v>
      </c>
      <c r="AC37" s="89">
        <f t="shared" si="19"/>
        <v>0</v>
      </c>
      <c r="AD37" s="89">
        <f t="shared" si="19"/>
        <v>0</v>
      </c>
      <c r="AE37" s="89">
        <f t="shared" si="19"/>
        <v>0</v>
      </c>
      <c r="AF37" s="89">
        <f t="shared" ref="AF37:AL37" si="20">AF31/(26-AF36)</f>
        <v>0</v>
      </c>
      <c r="AG37" s="89">
        <f t="shared" si="20"/>
        <v>0</v>
      </c>
      <c r="AH37" s="89">
        <f t="shared" si="20"/>
        <v>0</v>
      </c>
      <c r="AI37" s="89">
        <f t="shared" si="20"/>
        <v>0</v>
      </c>
      <c r="AJ37" s="89">
        <f t="shared" si="20"/>
        <v>0</v>
      </c>
      <c r="AK37" s="89">
        <f t="shared" si="20"/>
        <v>0</v>
      </c>
      <c r="AL37" s="89">
        <f t="shared" si="20"/>
        <v>0</v>
      </c>
      <c r="AM37" s="89" t="e">
        <f>(AM31+(AM32/2))/((26*Classe!F45)-AM36)</f>
        <v>#DIV/0!</v>
      </c>
      <c r="AN37" s="81"/>
      <c r="AO37" s="81"/>
      <c r="AP37" s="80"/>
      <c r="AQ37" s="80"/>
      <c r="AR37" s="80"/>
      <c r="AS37" s="80"/>
      <c r="AU37" s="184" t="s">
        <v>24</v>
      </c>
    </row>
    <row r="38" spans="1:49">
      <c r="A38" s="90"/>
      <c r="B38" s="90"/>
      <c r="C38" s="9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78"/>
      <c r="AN38" s="78"/>
      <c r="AO38" s="78"/>
      <c r="AP38" s="59"/>
      <c r="AQ38" s="59"/>
      <c r="AR38" s="59"/>
      <c r="AS38" s="59"/>
      <c r="AU38" s="73"/>
    </row>
    <row r="39" spans="1:49">
      <c r="A39" s="90"/>
      <c r="B39" s="90"/>
      <c r="C39" s="95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82"/>
      <c r="AN39" s="82"/>
      <c r="AO39" s="82"/>
    </row>
    <row r="40" spans="1:49">
      <c r="A40" s="93"/>
      <c r="B40" s="93"/>
      <c r="C40" s="96"/>
      <c r="D40" s="65">
        <f>D2</f>
        <v>1</v>
      </c>
      <c r="E40" s="65">
        <f t="shared" ref="E40:AL40" si="21">E2</f>
        <v>2</v>
      </c>
      <c r="F40" s="65">
        <f t="shared" si="21"/>
        <v>3</v>
      </c>
      <c r="G40" s="65">
        <f t="shared" si="21"/>
        <v>4</v>
      </c>
      <c r="H40" s="65">
        <f t="shared" si="21"/>
        <v>5</v>
      </c>
      <c r="I40" s="65">
        <f t="shared" si="21"/>
        <v>6</v>
      </c>
      <c r="J40" s="65">
        <f t="shared" si="21"/>
        <v>7</v>
      </c>
      <c r="K40" s="65">
        <f t="shared" si="21"/>
        <v>8</v>
      </c>
      <c r="L40" s="65">
        <f t="shared" si="21"/>
        <v>9</v>
      </c>
      <c r="M40" s="65">
        <f t="shared" si="21"/>
        <v>10</v>
      </c>
      <c r="N40" s="65">
        <f t="shared" si="21"/>
        <v>11</v>
      </c>
      <c r="O40" s="65">
        <f t="shared" si="21"/>
        <v>12</v>
      </c>
      <c r="P40" s="65">
        <f t="shared" si="21"/>
        <v>13</v>
      </c>
      <c r="Q40" s="65">
        <f t="shared" si="21"/>
        <v>14</v>
      </c>
      <c r="R40" s="65">
        <f t="shared" si="21"/>
        <v>15</v>
      </c>
      <c r="S40" s="65">
        <f t="shared" si="21"/>
        <v>16</v>
      </c>
      <c r="T40" s="65">
        <f t="shared" si="21"/>
        <v>17</v>
      </c>
      <c r="U40" s="65">
        <f t="shared" si="21"/>
        <v>18</v>
      </c>
      <c r="V40" s="65">
        <f t="shared" si="21"/>
        <v>19</v>
      </c>
      <c r="W40" s="65">
        <f t="shared" si="21"/>
        <v>20</v>
      </c>
      <c r="X40" s="65">
        <f t="shared" si="21"/>
        <v>21</v>
      </c>
      <c r="Y40" s="65">
        <f t="shared" si="21"/>
        <v>22</v>
      </c>
      <c r="Z40" s="65">
        <f t="shared" si="21"/>
        <v>23</v>
      </c>
      <c r="AA40" s="65">
        <f t="shared" si="21"/>
        <v>24</v>
      </c>
      <c r="AB40" s="65">
        <f t="shared" si="21"/>
        <v>25</v>
      </c>
      <c r="AC40" s="65">
        <f t="shared" si="21"/>
        <v>26</v>
      </c>
      <c r="AD40" s="65">
        <f t="shared" si="21"/>
        <v>27</v>
      </c>
      <c r="AE40" s="65">
        <f t="shared" si="21"/>
        <v>28</v>
      </c>
      <c r="AF40" s="65">
        <f t="shared" si="21"/>
        <v>29</v>
      </c>
      <c r="AG40" s="65">
        <f t="shared" si="21"/>
        <v>30</v>
      </c>
      <c r="AH40" s="65">
        <f t="shared" si="21"/>
        <v>31</v>
      </c>
      <c r="AI40" s="65">
        <f t="shared" si="21"/>
        <v>32</v>
      </c>
      <c r="AJ40" s="65">
        <f t="shared" si="21"/>
        <v>33</v>
      </c>
      <c r="AK40" s="65">
        <f t="shared" si="21"/>
        <v>34</v>
      </c>
      <c r="AL40" s="65">
        <f t="shared" si="21"/>
        <v>35</v>
      </c>
    </row>
    <row r="41" spans="1:49" s="46" customFormat="1" ht="215" customHeight="1">
      <c r="A41" s="264" t="s">
        <v>21</v>
      </c>
      <c r="B41" s="265"/>
      <c r="C41" s="266"/>
      <c r="D41" s="228" t="str">
        <f t="shared" ref="D41:AE41" si="22">D3</f>
        <v xml:space="preserve"> </v>
      </c>
      <c r="E41" s="228" t="str">
        <f t="shared" si="22"/>
        <v xml:space="preserve"> </v>
      </c>
      <c r="F41" s="228" t="str">
        <f t="shared" si="22"/>
        <v xml:space="preserve"> </v>
      </c>
      <c r="G41" s="228" t="str">
        <f t="shared" si="22"/>
        <v xml:space="preserve"> </v>
      </c>
      <c r="H41" s="228" t="str">
        <f t="shared" si="22"/>
        <v xml:space="preserve"> </v>
      </c>
      <c r="I41" s="228" t="str">
        <f t="shared" si="22"/>
        <v xml:space="preserve"> </v>
      </c>
      <c r="J41" s="228" t="str">
        <f t="shared" si="22"/>
        <v xml:space="preserve"> </v>
      </c>
      <c r="K41" s="228" t="str">
        <f t="shared" si="22"/>
        <v xml:space="preserve"> </v>
      </c>
      <c r="L41" s="228" t="str">
        <f t="shared" si="22"/>
        <v xml:space="preserve"> </v>
      </c>
      <c r="M41" s="228" t="str">
        <f t="shared" si="22"/>
        <v xml:space="preserve"> </v>
      </c>
      <c r="N41" s="228" t="str">
        <f t="shared" si="22"/>
        <v xml:space="preserve"> </v>
      </c>
      <c r="O41" s="228" t="str">
        <f t="shared" si="22"/>
        <v xml:space="preserve"> </v>
      </c>
      <c r="P41" s="228" t="str">
        <f t="shared" si="22"/>
        <v xml:space="preserve"> </v>
      </c>
      <c r="Q41" s="228" t="str">
        <f t="shared" si="22"/>
        <v xml:space="preserve"> </v>
      </c>
      <c r="R41" s="228" t="str">
        <f t="shared" si="22"/>
        <v xml:space="preserve"> </v>
      </c>
      <c r="S41" s="228" t="str">
        <f t="shared" si="22"/>
        <v xml:space="preserve"> </v>
      </c>
      <c r="T41" s="228" t="str">
        <f t="shared" si="22"/>
        <v xml:space="preserve"> </v>
      </c>
      <c r="U41" s="228" t="str">
        <f t="shared" si="22"/>
        <v xml:space="preserve"> </v>
      </c>
      <c r="V41" s="228" t="str">
        <f t="shared" si="22"/>
        <v xml:space="preserve"> </v>
      </c>
      <c r="W41" s="228" t="str">
        <f t="shared" si="22"/>
        <v xml:space="preserve"> </v>
      </c>
      <c r="X41" s="228" t="str">
        <f t="shared" si="22"/>
        <v xml:space="preserve"> </v>
      </c>
      <c r="Y41" s="228" t="str">
        <f t="shared" si="22"/>
        <v xml:space="preserve"> </v>
      </c>
      <c r="Z41" s="228" t="str">
        <f t="shared" si="22"/>
        <v xml:space="preserve"> </v>
      </c>
      <c r="AA41" s="228" t="str">
        <f t="shared" si="22"/>
        <v xml:space="preserve"> </v>
      </c>
      <c r="AB41" s="228" t="str">
        <f t="shared" si="22"/>
        <v xml:space="preserve"> </v>
      </c>
      <c r="AC41" s="228" t="str">
        <f t="shared" si="22"/>
        <v xml:space="preserve"> </v>
      </c>
      <c r="AD41" s="228" t="str">
        <f t="shared" si="22"/>
        <v xml:space="preserve"> </v>
      </c>
      <c r="AE41" s="228" t="str">
        <f t="shared" si="22"/>
        <v xml:space="preserve"> </v>
      </c>
      <c r="AF41" s="228" t="str">
        <f t="shared" ref="AF41:AL41" si="23">AF3</f>
        <v xml:space="preserve"> </v>
      </c>
      <c r="AG41" s="228" t="str">
        <f t="shared" si="23"/>
        <v xml:space="preserve"> </v>
      </c>
      <c r="AH41" s="228" t="str">
        <f t="shared" si="23"/>
        <v xml:space="preserve"> </v>
      </c>
      <c r="AI41" s="228" t="str">
        <f t="shared" si="23"/>
        <v xml:space="preserve"> </v>
      </c>
      <c r="AJ41" s="228" t="str">
        <f t="shared" si="23"/>
        <v xml:space="preserve"> </v>
      </c>
      <c r="AK41" s="228" t="str">
        <f t="shared" si="23"/>
        <v xml:space="preserve"> </v>
      </c>
      <c r="AL41" s="228" t="str">
        <f t="shared" si="23"/>
        <v xml:space="preserve"> </v>
      </c>
      <c r="AM41" s="253">
        <v>1</v>
      </c>
      <c r="AN41" s="69"/>
      <c r="AO41" s="69"/>
      <c r="AP41" s="253">
        <v>9</v>
      </c>
      <c r="AQ41" s="253">
        <v>0</v>
      </c>
      <c r="AR41" s="253" t="s">
        <v>24</v>
      </c>
      <c r="AS41" s="243" t="s">
        <v>15</v>
      </c>
    </row>
    <row r="42" spans="1:49" s="46" customFormat="1" ht="38.25" customHeight="1" thickBot="1">
      <c r="A42" s="53" t="s">
        <v>29</v>
      </c>
      <c r="B42" s="53" t="s">
        <v>16</v>
      </c>
      <c r="C42" s="53" t="s">
        <v>22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54"/>
      <c r="AN42" s="70">
        <v>2</v>
      </c>
      <c r="AO42" s="70">
        <v>3</v>
      </c>
      <c r="AP42" s="254"/>
      <c r="AQ42" s="254"/>
      <c r="AR42" s="254"/>
      <c r="AS42" s="244"/>
    </row>
    <row r="43" spans="1:49" ht="13.5" customHeight="1" thickTop="1">
      <c r="A43" s="256" t="s">
        <v>19</v>
      </c>
      <c r="B43" s="262">
        <v>1</v>
      </c>
      <c r="C43" s="42">
        <v>1</v>
      </c>
      <c r="D43" s="47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">
        <f t="shared" ref="AM43:AM83" si="24">COUNTIF(D43:AL43,1)</f>
        <v>0</v>
      </c>
      <c r="AN43" s="4">
        <f t="shared" ref="AN43:AN83" si="25">COUNTIF(D43:AL43,2)</f>
        <v>0</v>
      </c>
      <c r="AO43" s="4">
        <f t="shared" ref="AO43:AO83" si="26">COUNTIF(D43:AL43,3)</f>
        <v>0</v>
      </c>
      <c r="AP43" s="4">
        <f t="shared" ref="AP43:AP83" si="27">COUNTIF(D43:AL43,9)</f>
        <v>0</v>
      </c>
      <c r="AQ43" s="4">
        <f t="shared" ref="AQ43:AQ83" si="28">COUNTIF(D43:AL43,0)</f>
        <v>0</v>
      </c>
      <c r="AR43" s="4">
        <f t="shared" ref="AR43:AR83" si="29">COUNTIF(D43:AL43,"ABS")</f>
        <v>0</v>
      </c>
      <c r="AS43" s="107" t="str">
        <f>IF(ISERROR(AM43/(Classe!$F$45-AR43)),"-",AM43/(Classe!$F$45-AR43))</f>
        <v>-</v>
      </c>
      <c r="AT43" s="292"/>
      <c r="AU43" s="297" t="e">
        <f>(AM43+AM44+AM45+AM46+AM47+AM48+AM49+AM50+AM51)/((9*Classe!F45)-(AR43+AR44+AR45+AR46+AR47+AR48+AR49+AR50+AR51))</f>
        <v>#DIV/0!</v>
      </c>
      <c r="AV43" s="293" t="e">
        <f>AVERAGE(AS43,AS44,AS45,AS46,AS47,AS48,AS49,AS50,AS51)</f>
        <v>#DIV/0!</v>
      </c>
      <c r="AW43" s="296"/>
    </row>
    <row r="44" spans="1:49">
      <c r="A44" s="257"/>
      <c r="B44" s="263"/>
      <c r="C44" s="40">
        <v>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">
        <f t="shared" si="24"/>
        <v>0</v>
      </c>
      <c r="AN44" s="4">
        <f t="shared" si="25"/>
        <v>0</v>
      </c>
      <c r="AO44" s="4">
        <f t="shared" si="26"/>
        <v>0</v>
      </c>
      <c r="AP44" s="4">
        <f t="shared" si="27"/>
        <v>0</v>
      </c>
      <c r="AQ44" s="4">
        <f t="shared" si="28"/>
        <v>0</v>
      </c>
      <c r="AR44" s="4">
        <f t="shared" si="29"/>
        <v>0</v>
      </c>
      <c r="AS44" s="107" t="str">
        <f>IF(ISERROR(AM44/(Classe!$F$45-AR44)),"-",AM44/(Classe!$F$45-AR44))</f>
        <v>-</v>
      </c>
      <c r="AT44" s="292"/>
      <c r="AU44" s="298"/>
      <c r="AV44" s="294"/>
      <c r="AW44" s="296"/>
    </row>
    <row r="45" spans="1:49">
      <c r="A45" s="257"/>
      <c r="B45" s="263"/>
      <c r="C45" s="42">
        <v>3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">
        <f t="shared" si="24"/>
        <v>0</v>
      </c>
      <c r="AN45" s="4">
        <f t="shared" si="25"/>
        <v>0</v>
      </c>
      <c r="AO45" s="4">
        <f t="shared" si="26"/>
        <v>0</v>
      </c>
      <c r="AP45" s="4">
        <f t="shared" si="27"/>
        <v>0</v>
      </c>
      <c r="AQ45" s="4">
        <f t="shared" si="28"/>
        <v>0</v>
      </c>
      <c r="AR45" s="4">
        <f t="shared" si="29"/>
        <v>0</v>
      </c>
      <c r="AS45" s="107" t="str">
        <f>IF(ISERROR(AM45/(Classe!$F$45-AR45)),"-",AM45/(Classe!$F$45-AR45))</f>
        <v>-</v>
      </c>
      <c r="AT45" s="292"/>
      <c r="AU45" s="298"/>
      <c r="AV45" s="294"/>
      <c r="AW45" s="296"/>
    </row>
    <row r="46" spans="1:49">
      <c r="A46" s="257"/>
      <c r="B46" s="263"/>
      <c r="C46" s="40">
        <v>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0">
        <f t="shared" si="24"/>
        <v>0</v>
      </c>
      <c r="AN46" s="4">
        <f t="shared" si="25"/>
        <v>0</v>
      </c>
      <c r="AO46" s="4">
        <f t="shared" si="26"/>
        <v>0</v>
      </c>
      <c r="AP46" s="40">
        <f t="shared" si="27"/>
        <v>0</v>
      </c>
      <c r="AQ46" s="40">
        <f t="shared" si="28"/>
        <v>0</v>
      </c>
      <c r="AR46" s="4">
        <f t="shared" si="29"/>
        <v>0</v>
      </c>
      <c r="AS46" s="107" t="str">
        <f>IF(ISERROR(AM46/(Classe!$F$45-AR46)),"-",AM46/(Classe!$F$45-AR46))</f>
        <v>-</v>
      </c>
      <c r="AT46" s="292"/>
      <c r="AU46" s="298"/>
      <c r="AV46" s="294"/>
      <c r="AW46" s="296"/>
    </row>
    <row r="47" spans="1:49">
      <c r="A47" s="257"/>
      <c r="B47" s="263"/>
      <c r="C47" s="42">
        <v>5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">
        <f t="shared" si="24"/>
        <v>0</v>
      </c>
      <c r="AN47" s="4">
        <f t="shared" si="25"/>
        <v>0</v>
      </c>
      <c r="AO47" s="4">
        <f t="shared" si="26"/>
        <v>0</v>
      </c>
      <c r="AP47" s="4">
        <f t="shared" si="27"/>
        <v>0</v>
      </c>
      <c r="AQ47" s="4">
        <f t="shared" si="28"/>
        <v>0</v>
      </c>
      <c r="AR47" s="4">
        <f t="shared" si="29"/>
        <v>0</v>
      </c>
      <c r="AS47" s="107" t="str">
        <f>IF(ISERROR(AM47/(Classe!$F$45-AR47)),"-",AM47/(Classe!$F$45-AR47))</f>
        <v>-</v>
      </c>
      <c r="AT47" s="292"/>
      <c r="AU47" s="298"/>
      <c r="AV47" s="294"/>
      <c r="AW47" s="296"/>
    </row>
    <row r="48" spans="1:49">
      <c r="A48" s="257"/>
      <c r="B48" s="263"/>
      <c r="C48" s="40">
        <v>6</v>
      </c>
      <c r="D48" s="18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0">
        <f t="shared" si="24"/>
        <v>0</v>
      </c>
      <c r="AN48" s="4">
        <f t="shared" si="25"/>
        <v>0</v>
      </c>
      <c r="AO48" s="4">
        <f t="shared" si="26"/>
        <v>0</v>
      </c>
      <c r="AP48" s="40">
        <f t="shared" si="27"/>
        <v>0</v>
      </c>
      <c r="AQ48" s="40">
        <f t="shared" si="28"/>
        <v>0</v>
      </c>
      <c r="AR48" s="4">
        <f t="shared" si="29"/>
        <v>0</v>
      </c>
      <c r="AS48" s="107" t="str">
        <f>IF(ISERROR(AM48/(Classe!$F$45-AR48)),"-",AM48/(Classe!$F$45-AR48))</f>
        <v>-</v>
      </c>
      <c r="AT48" s="292"/>
      <c r="AU48" s="298"/>
      <c r="AV48" s="294"/>
      <c r="AW48" s="296"/>
    </row>
    <row r="49" spans="1:49">
      <c r="A49" s="257"/>
      <c r="B49" s="263"/>
      <c r="C49" s="42">
        <v>7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0">
        <f t="shared" si="24"/>
        <v>0</v>
      </c>
      <c r="AN49" s="4">
        <f t="shared" si="25"/>
        <v>0</v>
      </c>
      <c r="AO49" s="4">
        <f t="shared" si="26"/>
        <v>0</v>
      </c>
      <c r="AP49" s="40">
        <f t="shared" si="27"/>
        <v>0</v>
      </c>
      <c r="AQ49" s="40">
        <f t="shared" si="28"/>
        <v>0</v>
      </c>
      <c r="AR49" s="4">
        <f t="shared" si="29"/>
        <v>0</v>
      </c>
      <c r="AS49" s="107" t="str">
        <f>IF(ISERROR(AM49/(Classe!$F$45-AR49)),"-",AM49/(Classe!$F$45-AR49))</f>
        <v>-</v>
      </c>
      <c r="AT49" s="292"/>
      <c r="AU49" s="298"/>
      <c r="AV49" s="294"/>
      <c r="AW49" s="296"/>
    </row>
    <row r="50" spans="1:49">
      <c r="A50" s="257"/>
      <c r="B50" s="263"/>
      <c r="C50" s="63">
        <v>8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0">
        <f t="shared" si="24"/>
        <v>0</v>
      </c>
      <c r="AN50" s="4">
        <f t="shared" si="25"/>
        <v>0</v>
      </c>
      <c r="AO50" s="4">
        <f t="shared" si="26"/>
        <v>0</v>
      </c>
      <c r="AP50" s="40">
        <f t="shared" si="27"/>
        <v>0</v>
      </c>
      <c r="AQ50" s="40">
        <f t="shared" si="28"/>
        <v>0</v>
      </c>
      <c r="AR50" s="4">
        <f t="shared" si="29"/>
        <v>0</v>
      </c>
      <c r="AS50" s="107" t="str">
        <f>IF(ISERROR(AM50/(Classe!$F$45-AR50)),"-",AM50/(Classe!$F$45-AR50))</f>
        <v>-</v>
      </c>
      <c r="AT50" s="292"/>
      <c r="AU50" s="298"/>
      <c r="AV50" s="294"/>
      <c r="AW50" s="296"/>
    </row>
    <row r="51" spans="1:49">
      <c r="A51" s="257"/>
      <c r="B51" s="263"/>
      <c r="C51" s="64">
        <v>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0">
        <f t="shared" si="24"/>
        <v>0</v>
      </c>
      <c r="AN51" s="4">
        <f t="shared" si="25"/>
        <v>0</v>
      </c>
      <c r="AO51" s="4">
        <f t="shared" si="26"/>
        <v>0</v>
      </c>
      <c r="AP51" s="40">
        <f t="shared" si="27"/>
        <v>0</v>
      </c>
      <c r="AQ51" s="40">
        <f t="shared" si="28"/>
        <v>0</v>
      </c>
      <c r="AR51" s="4">
        <f t="shared" si="29"/>
        <v>0</v>
      </c>
      <c r="AS51" s="107" t="str">
        <f>IF(ISERROR(AM51/(Classe!$F$45-AR51)),"-",AM51/(Classe!$F$45-AR51))</f>
        <v>-</v>
      </c>
      <c r="AT51" s="292"/>
      <c r="AU51" s="299"/>
      <c r="AV51" s="295"/>
      <c r="AW51" s="296"/>
    </row>
    <row r="52" spans="1:49">
      <c r="A52" s="257"/>
      <c r="B52" s="62">
        <v>2</v>
      </c>
      <c r="C52" s="40">
        <v>10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0">
        <f t="shared" si="24"/>
        <v>0</v>
      </c>
      <c r="AN52" s="4">
        <f t="shared" si="25"/>
        <v>0</v>
      </c>
      <c r="AO52" s="4">
        <f t="shared" si="26"/>
        <v>0</v>
      </c>
      <c r="AP52" s="40">
        <f t="shared" si="27"/>
        <v>0</v>
      </c>
      <c r="AQ52" s="40">
        <f t="shared" si="28"/>
        <v>0</v>
      </c>
      <c r="AR52" s="4">
        <f t="shared" si="29"/>
        <v>0</v>
      </c>
      <c r="AS52" s="107" t="str">
        <f>IF(ISERROR(AM52/(Classe!$F$45-AR52)),"-",AM52/(Classe!$F$45-AR52))</f>
        <v>-</v>
      </c>
      <c r="AU52" s="171" t="str">
        <f>AS52</f>
        <v>-</v>
      </c>
      <c r="AV52" s="172" t="str">
        <f>AS52</f>
        <v>-</v>
      </c>
    </row>
    <row r="53" spans="1:49">
      <c r="A53" s="257"/>
      <c r="B53" s="62">
        <v>3</v>
      </c>
      <c r="C53" s="64">
        <v>11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0">
        <f t="shared" si="24"/>
        <v>0</v>
      </c>
      <c r="AN53" s="4">
        <f t="shared" si="25"/>
        <v>0</v>
      </c>
      <c r="AO53" s="4">
        <f t="shared" si="26"/>
        <v>0</v>
      </c>
      <c r="AP53" s="40">
        <f t="shared" si="27"/>
        <v>0</v>
      </c>
      <c r="AQ53" s="40">
        <f t="shared" si="28"/>
        <v>0</v>
      </c>
      <c r="AR53" s="4">
        <f t="shared" si="29"/>
        <v>0</v>
      </c>
      <c r="AS53" s="107" t="str">
        <f>IF(ISERROR(AM53/(Classe!$F$45-AR53)),"-",AM53/(Classe!$F$45-AR53))</f>
        <v>-</v>
      </c>
      <c r="AU53" s="171" t="str">
        <f>AS53</f>
        <v>-</v>
      </c>
      <c r="AV53" s="172" t="str">
        <f>AS53</f>
        <v>-</v>
      </c>
    </row>
    <row r="54" spans="1:49">
      <c r="A54" s="257"/>
      <c r="B54" s="62">
        <v>4</v>
      </c>
      <c r="C54" s="40">
        <v>12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0">
        <f t="shared" si="24"/>
        <v>0</v>
      </c>
      <c r="AN54" s="4">
        <f t="shared" si="25"/>
        <v>0</v>
      </c>
      <c r="AO54" s="4">
        <f t="shared" si="26"/>
        <v>0</v>
      </c>
      <c r="AP54" s="40">
        <f t="shared" si="27"/>
        <v>0</v>
      </c>
      <c r="AQ54" s="40">
        <f t="shared" si="28"/>
        <v>0</v>
      </c>
      <c r="AR54" s="4">
        <f t="shared" si="29"/>
        <v>0</v>
      </c>
      <c r="AS54" s="107" t="str">
        <f>IF(ISERROR(AM54/(Classe!$F$45-AR54)),"-",AM54/(Classe!$F$45-AR54))</f>
        <v>-</v>
      </c>
      <c r="AU54" s="171" t="str">
        <f>AS54</f>
        <v>-</v>
      </c>
      <c r="AV54" s="172" t="str">
        <f>AS54</f>
        <v>-</v>
      </c>
    </row>
    <row r="55" spans="1:49">
      <c r="A55" s="257"/>
      <c r="B55" s="62">
        <v>5</v>
      </c>
      <c r="C55" s="64">
        <v>13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0">
        <f t="shared" si="24"/>
        <v>0</v>
      </c>
      <c r="AN55" s="4">
        <f t="shared" si="25"/>
        <v>0</v>
      </c>
      <c r="AO55" s="4">
        <f t="shared" si="26"/>
        <v>0</v>
      </c>
      <c r="AP55" s="40">
        <f t="shared" si="27"/>
        <v>0</v>
      </c>
      <c r="AQ55" s="40">
        <f t="shared" si="28"/>
        <v>0</v>
      </c>
      <c r="AR55" s="4">
        <f t="shared" si="29"/>
        <v>0</v>
      </c>
      <c r="AS55" s="107" t="str">
        <f>IF(ISERROR(AM55/(Classe!$F$45-AR55)),"-",AM55/(Classe!$F$45-AR55))</f>
        <v>-</v>
      </c>
      <c r="AU55" s="174" t="e">
        <f>(AM55+((AN55)/2))/((1*Classe!$F$45)-(AR55))</f>
        <v>#DIV/0!</v>
      </c>
      <c r="AV55" s="173" t="str">
        <f>AS55</f>
        <v>-</v>
      </c>
    </row>
    <row r="56" spans="1:49">
      <c r="A56" s="257"/>
      <c r="B56" s="267">
        <v>6</v>
      </c>
      <c r="C56" s="63">
        <v>14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0">
        <f t="shared" si="24"/>
        <v>0</v>
      </c>
      <c r="AN56" s="4">
        <f t="shared" si="25"/>
        <v>0</v>
      </c>
      <c r="AO56" s="4">
        <f t="shared" si="26"/>
        <v>0</v>
      </c>
      <c r="AP56" s="40">
        <f t="shared" si="27"/>
        <v>0</v>
      </c>
      <c r="AQ56" s="40">
        <f t="shared" si="28"/>
        <v>0</v>
      </c>
      <c r="AR56" s="4">
        <f t="shared" si="29"/>
        <v>0</v>
      </c>
      <c r="AS56" s="107" t="str">
        <f>IF(ISERROR(AM56/(Classe!$F$45-AR56)),"-",AM56/(Classe!$F$45-AR56))</f>
        <v>-</v>
      </c>
      <c r="AT56" s="292"/>
      <c r="AU56" s="297" t="e">
        <f>(AM56+AM57+AM58+AM59)/((4*Classe!F45)-(AR56+AR57+AR58+AR59))</f>
        <v>#DIV/0!</v>
      </c>
      <c r="AV56" s="293" t="e">
        <f>AVERAGE(AS56,AS57,AS58,AS59)</f>
        <v>#DIV/0!</v>
      </c>
      <c r="AW56" s="296"/>
    </row>
    <row r="57" spans="1:49">
      <c r="A57" s="257"/>
      <c r="B57" s="234"/>
      <c r="C57" s="64">
        <v>15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0">
        <f t="shared" si="24"/>
        <v>0</v>
      </c>
      <c r="AN57" s="4">
        <f t="shared" si="25"/>
        <v>0</v>
      </c>
      <c r="AO57" s="4">
        <f t="shared" si="26"/>
        <v>0</v>
      </c>
      <c r="AP57" s="40">
        <f t="shared" si="27"/>
        <v>0</v>
      </c>
      <c r="AQ57" s="40">
        <f t="shared" si="28"/>
        <v>0</v>
      </c>
      <c r="AR57" s="4">
        <f t="shared" si="29"/>
        <v>0</v>
      </c>
      <c r="AS57" s="107" t="str">
        <f>IF(ISERROR(AM57/(Classe!$F$45-AR57)),"-",AM57/(Classe!$F$45-AR57))</f>
        <v>-</v>
      </c>
      <c r="AT57" s="292"/>
      <c r="AU57" s="298"/>
      <c r="AV57" s="294"/>
      <c r="AW57" s="296"/>
    </row>
    <row r="58" spans="1:49">
      <c r="A58" s="257"/>
      <c r="B58" s="234"/>
      <c r="C58" s="40">
        <v>16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">
        <f t="shared" si="24"/>
        <v>0</v>
      </c>
      <c r="AN58" s="4">
        <f t="shared" si="25"/>
        <v>0</v>
      </c>
      <c r="AO58" s="4">
        <f t="shared" si="26"/>
        <v>0</v>
      </c>
      <c r="AP58" s="4">
        <f t="shared" si="27"/>
        <v>0</v>
      </c>
      <c r="AQ58" s="4">
        <f t="shared" si="28"/>
        <v>0</v>
      </c>
      <c r="AR58" s="4">
        <f t="shared" si="29"/>
        <v>0</v>
      </c>
      <c r="AS58" s="107" t="str">
        <f>IF(ISERROR(AM58/(Classe!$F$45-AR58)),"-",AM58/(Classe!$F$45-AR58))</f>
        <v>-</v>
      </c>
      <c r="AT58" s="292"/>
      <c r="AU58" s="298"/>
      <c r="AV58" s="294"/>
      <c r="AW58" s="296"/>
    </row>
    <row r="59" spans="1:49">
      <c r="A59" s="257"/>
      <c r="B59" s="234"/>
      <c r="C59" s="42">
        <v>17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">
        <f t="shared" si="24"/>
        <v>0</v>
      </c>
      <c r="AN59" s="4">
        <f t="shared" si="25"/>
        <v>0</v>
      </c>
      <c r="AO59" s="4">
        <f t="shared" si="26"/>
        <v>0</v>
      </c>
      <c r="AP59" s="4">
        <f t="shared" si="27"/>
        <v>0</v>
      </c>
      <c r="AQ59" s="4">
        <f t="shared" si="28"/>
        <v>0</v>
      </c>
      <c r="AR59" s="4">
        <f t="shared" si="29"/>
        <v>0</v>
      </c>
      <c r="AS59" s="107" t="str">
        <f>IF(ISERROR(AM59/(Classe!$F$45-AR59)),"-",AM59/(Classe!$F$45-AR59))</f>
        <v>-</v>
      </c>
      <c r="AT59" s="292"/>
      <c r="AU59" s="299"/>
      <c r="AV59" s="295"/>
      <c r="AW59" s="296"/>
    </row>
    <row r="60" spans="1:49">
      <c r="A60" s="257"/>
      <c r="B60" s="267">
        <v>7</v>
      </c>
      <c r="C60" s="40">
        <v>18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">
        <f t="shared" si="24"/>
        <v>0</v>
      </c>
      <c r="AN60" s="4">
        <f t="shared" si="25"/>
        <v>0</v>
      </c>
      <c r="AO60" s="4">
        <f t="shared" si="26"/>
        <v>0</v>
      </c>
      <c r="AP60" s="4">
        <f t="shared" si="27"/>
        <v>0</v>
      </c>
      <c r="AQ60" s="4">
        <f t="shared" si="28"/>
        <v>0</v>
      </c>
      <c r="AR60" s="4">
        <f t="shared" si="29"/>
        <v>0</v>
      </c>
      <c r="AS60" s="107" t="str">
        <f>IF(ISERROR(AM60/(Classe!$F$45-AR60)),"-",AM60/(Classe!$F$45-AR60))</f>
        <v>-</v>
      </c>
      <c r="AT60" s="292"/>
      <c r="AU60" s="297" t="e">
        <f>(AM60+AM61+AM62)/((3*Classe!F45)-(AR60+AR61+AR62))</f>
        <v>#DIV/0!</v>
      </c>
      <c r="AV60" s="293" t="e">
        <f>AVERAGE(AS60,AS61,AS62)</f>
        <v>#DIV/0!</v>
      </c>
      <c r="AW60" s="296"/>
    </row>
    <row r="61" spans="1:49">
      <c r="A61" s="257"/>
      <c r="B61" s="234"/>
      <c r="C61" s="42">
        <v>19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">
        <f t="shared" si="24"/>
        <v>0</v>
      </c>
      <c r="AN61" s="4">
        <f t="shared" si="25"/>
        <v>0</v>
      </c>
      <c r="AO61" s="4">
        <f t="shared" si="26"/>
        <v>0</v>
      </c>
      <c r="AP61" s="4">
        <f t="shared" si="27"/>
        <v>0</v>
      </c>
      <c r="AQ61" s="4">
        <f t="shared" si="28"/>
        <v>0</v>
      </c>
      <c r="AR61" s="4">
        <f t="shared" si="29"/>
        <v>0</v>
      </c>
      <c r="AS61" s="107" t="str">
        <f>IF(ISERROR(AM61/(Classe!$F$45-AR61)),"-",AM61/(Classe!$F$45-AR61))</f>
        <v>-</v>
      </c>
      <c r="AT61" s="292"/>
      <c r="AU61" s="298"/>
      <c r="AV61" s="294"/>
      <c r="AW61" s="296"/>
    </row>
    <row r="62" spans="1:49">
      <c r="A62" s="257"/>
      <c r="B62" s="234"/>
      <c r="C62" s="40">
        <v>20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">
        <f t="shared" si="24"/>
        <v>0</v>
      </c>
      <c r="AN62" s="4">
        <f t="shared" si="25"/>
        <v>0</v>
      </c>
      <c r="AO62" s="4">
        <f t="shared" si="26"/>
        <v>0</v>
      </c>
      <c r="AP62" s="4">
        <f t="shared" si="27"/>
        <v>0</v>
      </c>
      <c r="AQ62" s="4">
        <f t="shared" si="28"/>
        <v>0</v>
      </c>
      <c r="AR62" s="4">
        <f t="shared" si="29"/>
        <v>0</v>
      </c>
      <c r="AS62" s="107" t="str">
        <f>IF(ISERROR(AM62/(Classe!$F$45-AR62)),"-",AM62/(Classe!$F$45-AR62))</f>
        <v>-</v>
      </c>
      <c r="AT62" s="292"/>
      <c r="AU62" s="299"/>
      <c r="AV62" s="295"/>
      <c r="AW62" s="296"/>
    </row>
    <row r="63" spans="1:49">
      <c r="A63" s="257"/>
      <c r="B63" s="255">
        <v>8</v>
      </c>
      <c r="C63" s="42">
        <v>21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">
        <f t="shared" si="24"/>
        <v>0</v>
      </c>
      <c r="AN63" s="4">
        <f t="shared" si="25"/>
        <v>0</v>
      </c>
      <c r="AO63" s="4">
        <f t="shared" si="26"/>
        <v>0</v>
      </c>
      <c r="AP63" s="4">
        <f t="shared" si="27"/>
        <v>0</v>
      </c>
      <c r="AQ63" s="4">
        <f t="shared" si="28"/>
        <v>0</v>
      </c>
      <c r="AR63" s="4">
        <f t="shared" si="29"/>
        <v>0</v>
      </c>
      <c r="AS63" s="107" t="str">
        <f>IF(ISERROR(AM63/(Classe!$F$45-AR63)),"-",AM63/(Classe!$F$45-AR63))</f>
        <v>-</v>
      </c>
      <c r="AT63" s="292"/>
      <c r="AU63" s="297" t="e">
        <f>(AM63+AM64+AM65+AM66)/((4*Classe!F45)-(AR63+AR64+AR65+AR66))</f>
        <v>#DIV/0!</v>
      </c>
      <c r="AV63" s="293" t="e">
        <f>AVERAGE(AS63,AS64,AS65,AS66)</f>
        <v>#DIV/0!</v>
      </c>
      <c r="AW63" s="296"/>
    </row>
    <row r="64" spans="1:49">
      <c r="A64" s="257"/>
      <c r="B64" s="233"/>
      <c r="C64" s="40">
        <v>22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">
        <f t="shared" si="24"/>
        <v>0</v>
      </c>
      <c r="AN64" s="4">
        <f t="shared" si="25"/>
        <v>0</v>
      </c>
      <c r="AO64" s="4">
        <f t="shared" si="26"/>
        <v>0</v>
      </c>
      <c r="AP64" s="4">
        <f t="shared" si="27"/>
        <v>0</v>
      </c>
      <c r="AQ64" s="4">
        <f t="shared" si="28"/>
        <v>0</v>
      </c>
      <c r="AR64" s="4">
        <f t="shared" si="29"/>
        <v>0</v>
      </c>
      <c r="AS64" s="107" t="str">
        <f>IF(ISERROR(AM64/(Classe!$F$45-AR64)),"-",AM64/(Classe!$F$45-AR64))</f>
        <v>-</v>
      </c>
      <c r="AT64" s="292"/>
      <c r="AU64" s="298"/>
      <c r="AV64" s="294"/>
      <c r="AW64" s="296"/>
    </row>
    <row r="65" spans="1:49">
      <c r="A65" s="257"/>
      <c r="B65" s="233"/>
      <c r="C65" s="42">
        <v>23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">
        <f t="shared" si="24"/>
        <v>0</v>
      </c>
      <c r="AN65" s="4">
        <f t="shared" si="25"/>
        <v>0</v>
      </c>
      <c r="AO65" s="4">
        <f t="shared" si="26"/>
        <v>0</v>
      </c>
      <c r="AP65" s="4">
        <f t="shared" si="27"/>
        <v>0</v>
      </c>
      <c r="AQ65" s="4">
        <f t="shared" si="28"/>
        <v>0</v>
      </c>
      <c r="AR65" s="4">
        <f t="shared" si="29"/>
        <v>0</v>
      </c>
      <c r="AS65" s="107" t="str">
        <f>IF(ISERROR(AM65/(Classe!$F$45-AR65)),"-",AM65/(Classe!$F$45-AR65))</f>
        <v>-</v>
      </c>
      <c r="AT65" s="292"/>
      <c r="AU65" s="298"/>
      <c r="AV65" s="294"/>
      <c r="AW65" s="296"/>
    </row>
    <row r="66" spans="1:49">
      <c r="A66" s="257"/>
      <c r="B66" s="231"/>
      <c r="C66" s="40">
        <v>24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">
        <f t="shared" si="24"/>
        <v>0</v>
      </c>
      <c r="AN66" s="4">
        <f t="shared" si="25"/>
        <v>0</v>
      </c>
      <c r="AO66" s="4">
        <f t="shared" si="26"/>
        <v>0</v>
      </c>
      <c r="AP66" s="4">
        <f t="shared" si="27"/>
        <v>0</v>
      </c>
      <c r="AQ66" s="4">
        <f t="shared" si="28"/>
        <v>0</v>
      </c>
      <c r="AR66" s="4">
        <f t="shared" si="29"/>
        <v>0</v>
      </c>
      <c r="AS66" s="107" t="str">
        <f>IF(ISERROR(AM66/(Classe!$F$45-AR66)),"-",AM66/(Classe!$F$45-AR66))</f>
        <v>-</v>
      </c>
      <c r="AT66" s="292"/>
      <c r="AU66" s="299"/>
      <c r="AV66" s="295"/>
      <c r="AW66" s="296"/>
    </row>
    <row r="67" spans="1:49">
      <c r="A67" s="257"/>
      <c r="B67" s="62">
        <v>9</v>
      </c>
      <c r="C67" s="64">
        <v>25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">
        <f t="shared" si="24"/>
        <v>0</v>
      </c>
      <c r="AN67" s="4">
        <f t="shared" si="25"/>
        <v>0</v>
      </c>
      <c r="AO67" s="4">
        <f t="shared" si="26"/>
        <v>0</v>
      </c>
      <c r="AP67" s="4">
        <f t="shared" si="27"/>
        <v>0</v>
      </c>
      <c r="AQ67" s="4">
        <f t="shared" si="28"/>
        <v>0</v>
      </c>
      <c r="AR67" s="4">
        <f t="shared" si="29"/>
        <v>0</v>
      </c>
      <c r="AS67" s="107" t="str">
        <f>IF(ISERROR(AM67/(Classe!$F$45-AR67)),"-",AM67/(Classe!$F$45-AR67))</f>
        <v>-</v>
      </c>
      <c r="AU67" s="171" t="str">
        <f>AS67</f>
        <v>-</v>
      </c>
      <c r="AV67" s="172" t="str">
        <f>AS67</f>
        <v>-</v>
      </c>
    </row>
    <row r="68" spans="1:49">
      <c r="A68" s="257"/>
      <c r="B68" s="61">
        <v>10</v>
      </c>
      <c r="C68" s="40">
        <v>26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0">
        <f t="shared" si="24"/>
        <v>0</v>
      </c>
      <c r="AN68" s="4">
        <f t="shared" si="25"/>
        <v>0</v>
      </c>
      <c r="AO68" s="4">
        <f t="shared" si="26"/>
        <v>0</v>
      </c>
      <c r="AP68" s="40">
        <f t="shared" si="27"/>
        <v>0</v>
      </c>
      <c r="AQ68" s="40">
        <f t="shared" si="28"/>
        <v>0</v>
      </c>
      <c r="AR68" s="4">
        <f t="shared" si="29"/>
        <v>0</v>
      </c>
      <c r="AS68" s="107" t="str">
        <f>IF(ISERROR(AM68/(Classe!$F$45-AR68)),"-",AM68/(Classe!$F$45-AR68))</f>
        <v>-</v>
      </c>
      <c r="AU68" s="174" t="e">
        <f>(AM68+((AN68)/2))/((1*Classe!$F$45)-(AR68))</f>
        <v>#DIV/0!</v>
      </c>
      <c r="AV68" s="172" t="str">
        <f>AS68</f>
        <v>-</v>
      </c>
    </row>
    <row r="69" spans="1:49">
      <c r="A69" s="257"/>
      <c r="B69" s="230">
        <v>11</v>
      </c>
      <c r="C69" s="42">
        <v>27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">
        <f t="shared" si="24"/>
        <v>0</v>
      </c>
      <c r="AN69" s="4">
        <f t="shared" si="25"/>
        <v>0</v>
      </c>
      <c r="AO69" s="4">
        <f t="shared" si="26"/>
        <v>0</v>
      </c>
      <c r="AP69" s="4">
        <f t="shared" si="27"/>
        <v>0</v>
      </c>
      <c r="AQ69" s="4">
        <f t="shared" si="28"/>
        <v>0</v>
      </c>
      <c r="AR69" s="4">
        <f t="shared" si="29"/>
        <v>0</v>
      </c>
      <c r="AS69" s="107" t="str">
        <f>IF(ISERROR(AM69/(Classe!$F$45-AR69)),"-",AM69/(Classe!$F$45-AR69))</f>
        <v>-</v>
      </c>
      <c r="AT69" s="292"/>
      <c r="AU69" s="297" t="e">
        <f>(AM69+AM70+AM71+AM72+((AN69+AN70+AN71+AN72)/2))/((4*Classe!F45)-(AR69+AR70+AR71+AR72))</f>
        <v>#DIV/0!</v>
      </c>
      <c r="AV69" s="293" t="e">
        <f>AVERAGE(AS69,AS70,AS71,AS72)</f>
        <v>#DIV/0!</v>
      </c>
      <c r="AW69" s="296"/>
    </row>
    <row r="70" spans="1:49">
      <c r="A70" s="257"/>
      <c r="B70" s="233"/>
      <c r="C70" s="40">
        <v>28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0">
        <f t="shared" si="24"/>
        <v>0</v>
      </c>
      <c r="AN70" s="4">
        <f t="shared" si="25"/>
        <v>0</v>
      </c>
      <c r="AO70" s="4">
        <f t="shared" si="26"/>
        <v>0</v>
      </c>
      <c r="AP70" s="40">
        <f t="shared" si="27"/>
        <v>0</v>
      </c>
      <c r="AQ70" s="40">
        <f t="shared" si="28"/>
        <v>0</v>
      </c>
      <c r="AR70" s="4">
        <f t="shared" si="29"/>
        <v>0</v>
      </c>
      <c r="AS70" s="107" t="str">
        <f>IF(ISERROR(AM70/(Classe!$F$45-AR70)),"-",AM70/(Classe!$F$45-AR70))</f>
        <v>-</v>
      </c>
      <c r="AT70" s="292"/>
      <c r="AU70" s="298"/>
      <c r="AV70" s="294"/>
      <c r="AW70" s="296"/>
    </row>
    <row r="71" spans="1:49">
      <c r="A71" s="257"/>
      <c r="B71" s="233"/>
      <c r="C71" s="42">
        <v>29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">
        <f t="shared" si="24"/>
        <v>0</v>
      </c>
      <c r="AN71" s="4">
        <f t="shared" si="25"/>
        <v>0</v>
      </c>
      <c r="AO71" s="4">
        <f t="shared" si="26"/>
        <v>0</v>
      </c>
      <c r="AP71" s="4">
        <f t="shared" si="27"/>
        <v>0</v>
      </c>
      <c r="AQ71" s="4">
        <f t="shared" si="28"/>
        <v>0</v>
      </c>
      <c r="AR71" s="4">
        <f t="shared" si="29"/>
        <v>0</v>
      </c>
      <c r="AS71" s="107" t="str">
        <f>IF(ISERROR(AM71/(Classe!$F$45-AR71)),"-",AM71/(Classe!$F$45-AR71))</f>
        <v>-</v>
      </c>
      <c r="AT71" s="292"/>
      <c r="AU71" s="298"/>
      <c r="AV71" s="294"/>
      <c r="AW71" s="296"/>
    </row>
    <row r="72" spans="1:49">
      <c r="A72" s="257"/>
      <c r="B72" s="231"/>
      <c r="C72" s="40">
        <v>30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0">
        <f t="shared" si="24"/>
        <v>0</v>
      </c>
      <c r="AN72" s="4">
        <f t="shared" si="25"/>
        <v>0</v>
      </c>
      <c r="AO72" s="4">
        <f t="shared" si="26"/>
        <v>0</v>
      </c>
      <c r="AP72" s="40">
        <f t="shared" si="27"/>
        <v>0</v>
      </c>
      <c r="AQ72" s="40">
        <f t="shared" si="28"/>
        <v>0</v>
      </c>
      <c r="AR72" s="4">
        <f t="shared" si="29"/>
        <v>0</v>
      </c>
      <c r="AS72" s="107" t="str">
        <f>IF(ISERROR(AM72/(Classe!$F$45-AR72)),"-",AM72/(Classe!$F$45-AR72))</f>
        <v>-</v>
      </c>
      <c r="AT72" s="292"/>
      <c r="AU72" s="299"/>
      <c r="AV72" s="295"/>
      <c r="AW72" s="296"/>
    </row>
    <row r="73" spans="1:49">
      <c r="A73" s="257"/>
      <c r="B73" s="230">
        <v>12</v>
      </c>
      <c r="C73" s="42">
        <v>31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">
        <f t="shared" si="24"/>
        <v>0</v>
      </c>
      <c r="AN73" s="4">
        <f t="shared" si="25"/>
        <v>0</v>
      </c>
      <c r="AO73" s="4">
        <f t="shared" si="26"/>
        <v>0</v>
      </c>
      <c r="AP73" s="4">
        <f t="shared" si="27"/>
        <v>0</v>
      </c>
      <c r="AQ73" s="4">
        <f t="shared" si="28"/>
        <v>0</v>
      </c>
      <c r="AR73" s="4">
        <f t="shared" si="29"/>
        <v>0</v>
      </c>
      <c r="AS73" s="107" t="str">
        <f>IF(ISERROR(AM73/(Classe!$F$45-AR73)),"-",AM73/(Classe!$F$45-AR73))</f>
        <v>-</v>
      </c>
      <c r="AT73" s="292"/>
      <c r="AU73" s="297" t="e">
        <f>(AM73+AM74+AM75+AM76)/((4*Classe!F45)-(AR73+AR74+AR75+AR76))</f>
        <v>#DIV/0!</v>
      </c>
      <c r="AV73" s="293" t="e">
        <f>AVERAGE(AS73,AS74,AS75,AS76)</f>
        <v>#DIV/0!</v>
      </c>
      <c r="AW73" s="296"/>
    </row>
    <row r="74" spans="1:49">
      <c r="A74" s="257"/>
      <c r="B74" s="259"/>
      <c r="C74" s="40">
        <v>32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0">
        <f t="shared" si="24"/>
        <v>0</v>
      </c>
      <c r="AN74" s="4">
        <f t="shared" si="25"/>
        <v>0</v>
      </c>
      <c r="AO74" s="4">
        <f t="shared" si="26"/>
        <v>0</v>
      </c>
      <c r="AP74" s="40">
        <f t="shared" si="27"/>
        <v>0</v>
      </c>
      <c r="AQ74" s="40">
        <f t="shared" si="28"/>
        <v>0</v>
      </c>
      <c r="AR74" s="4">
        <f t="shared" si="29"/>
        <v>0</v>
      </c>
      <c r="AS74" s="107" t="str">
        <f>IF(ISERROR(AM74/(Classe!$F$45-AR74)),"-",AM74/(Classe!$F$45-AR74))</f>
        <v>-</v>
      </c>
      <c r="AT74" s="292"/>
      <c r="AU74" s="298"/>
      <c r="AV74" s="294"/>
      <c r="AW74" s="296"/>
    </row>
    <row r="75" spans="1:49">
      <c r="A75" s="257"/>
      <c r="B75" s="259"/>
      <c r="C75" s="42">
        <v>33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">
        <f t="shared" si="24"/>
        <v>0</v>
      </c>
      <c r="AN75" s="4">
        <f t="shared" si="25"/>
        <v>0</v>
      </c>
      <c r="AO75" s="4">
        <f t="shared" si="26"/>
        <v>0</v>
      </c>
      <c r="AP75" s="4">
        <f t="shared" si="27"/>
        <v>0</v>
      </c>
      <c r="AQ75" s="4">
        <f t="shared" si="28"/>
        <v>0</v>
      </c>
      <c r="AR75" s="4">
        <f t="shared" si="29"/>
        <v>0</v>
      </c>
      <c r="AS75" s="107" t="str">
        <f>IF(ISERROR(AM75/(Classe!$F$45-AR75)),"-",AM75/(Classe!$F$45-AR75))</f>
        <v>-</v>
      </c>
      <c r="AT75" s="292"/>
      <c r="AU75" s="298"/>
      <c r="AV75" s="294"/>
      <c r="AW75" s="296"/>
    </row>
    <row r="76" spans="1:49">
      <c r="A76" s="257"/>
      <c r="B76" s="260"/>
      <c r="C76" s="40">
        <v>34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0">
        <f t="shared" si="24"/>
        <v>0</v>
      </c>
      <c r="AN76" s="4">
        <f t="shared" si="25"/>
        <v>0</v>
      </c>
      <c r="AO76" s="4">
        <f t="shared" si="26"/>
        <v>0</v>
      </c>
      <c r="AP76" s="40">
        <f t="shared" si="27"/>
        <v>0</v>
      </c>
      <c r="AQ76" s="40">
        <f t="shared" si="28"/>
        <v>0</v>
      </c>
      <c r="AR76" s="4">
        <f t="shared" si="29"/>
        <v>0</v>
      </c>
      <c r="AS76" s="107" t="str">
        <f>IF(ISERROR(AM76/(Classe!$F$45-AR76)),"-",AM76/(Classe!$F$45-AR76))</f>
        <v>-</v>
      </c>
      <c r="AT76" s="292"/>
      <c r="AU76" s="299"/>
      <c r="AV76" s="295"/>
      <c r="AW76" s="296"/>
    </row>
    <row r="77" spans="1:49">
      <c r="A77" s="257"/>
      <c r="B77" s="230">
        <v>13</v>
      </c>
      <c r="C77" s="42">
        <v>35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">
        <f t="shared" si="24"/>
        <v>0</v>
      </c>
      <c r="AN77" s="4">
        <f t="shared" si="25"/>
        <v>0</v>
      </c>
      <c r="AO77" s="4">
        <f t="shared" si="26"/>
        <v>0</v>
      </c>
      <c r="AP77" s="4">
        <f t="shared" si="27"/>
        <v>0</v>
      </c>
      <c r="AQ77" s="4">
        <f t="shared" si="28"/>
        <v>0</v>
      </c>
      <c r="AR77" s="4">
        <f t="shared" si="29"/>
        <v>0</v>
      </c>
      <c r="AS77" s="107" t="str">
        <f>IF(ISERROR(AM77/(Classe!$F$45-AR77)),"-",AM77/(Classe!$F$45-AR77))</f>
        <v>-</v>
      </c>
      <c r="AT77" s="292"/>
      <c r="AU77" s="297" t="e">
        <f>(AM77+AM78+AM79+AM80+((AN77+AN78+AN79+AN80)/2))/((4*Classe!F45)-(AR77+AR78+AR79+AR80))</f>
        <v>#DIV/0!</v>
      </c>
      <c r="AV77" s="293" t="e">
        <f>AVERAGE(AS77,AS78,AS79,AS80)</f>
        <v>#DIV/0!</v>
      </c>
      <c r="AW77" s="296"/>
    </row>
    <row r="78" spans="1:49">
      <c r="A78" s="257"/>
      <c r="B78" s="259"/>
      <c r="C78" s="63">
        <v>36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">
        <f t="shared" si="24"/>
        <v>0</v>
      </c>
      <c r="AN78" s="4">
        <f t="shared" si="25"/>
        <v>0</v>
      </c>
      <c r="AO78" s="4">
        <f t="shared" si="26"/>
        <v>0</v>
      </c>
      <c r="AP78" s="4">
        <f t="shared" si="27"/>
        <v>0</v>
      </c>
      <c r="AQ78" s="4">
        <f t="shared" si="28"/>
        <v>0</v>
      </c>
      <c r="AR78" s="4">
        <f t="shared" si="29"/>
        <v>0</v>
      </c>
      <c r="AS78" s="107" t="str">
        <f>IF(ISERROR(AM78/(Classe!$F$45-AR78)),"-",AM78/(Classe!$F$45-AR78))</f>
        <v>-</v>
      </c>
      <c r="AT78" s="292"/>
      <c r="AU78" s="298"/>
      <c r="AV78" s="294"/>
      <c r="AW78" s="296"/>
    </row>
    <row r="79" spans="1:49">
      <c r="A79" s="257"/>
      <c r="B79" s="259"/>
      <c r="C79" s="64">
        <v>37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0">
        <f t="shared" si="24"/>
        <v>0</v>
      </c>
      <c r="AN79" s="4">
        <f t="shared" si="25"/>
        <v>0</v>
      </c>
      <c r="AO79" s="4">
        <f t="shared" si="26"/>
        <v>0</v>
      </c>
      <c r="AP79" s="40">
        <f t="shared" si="27"/>
        <v>0</v>
      </c>
      <c r="AQ79" s="40">
        <f t="shared" si="28"/>
        <v>0</v>
      </c>
      <c r="AR79" s="4">
        <f t="shared" si="29"/>
        <v>0</v>
      </c>
      <c r="AS79" s="107" t="str">
        <f>IF(ISERROR(AM79/(Classe!$F$45-AR79)),"-",AM79/(Classe!$F$45-AR79))</f>
        <v>-</v>
      </c>
      <c r="AT79" s="292"/>
      <c r="AU79" s="298"/>
      <c r="AV79" s="294"/>
      <c r="AW79" s="296"/>
    </row>
    <row r="80" spans="1:49" ht="13" thickBot="1">
      <c r="A80" s="257"/>
      <c r="B80" s="260"/>
      <c r="C80" s="63">
        <v>38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">
        <f t="shared" si="24"/>
        <v>0</v>
      </c>
      <c r="AN80" s="4">
        <f t="shared" si="25"/>
        <v>0</v>
      </c>
      <c r="AO80" s="4">
        <f t="shared" si="26"/>
        <v>0</v>
      </c>
      <c r="AP80" s="4">
        <f t="shared" si="27"/>
        <v>0</v>
      </c>
      <c r="AQ80" s="4">
        <f t="shared" si="28"/>
        <v>0</v>
      </c>
      <c r="AR80" s="4">
        <f t="shared" si="29"/>
        <v>0</v>
      </c>
      <c r="AS80" s="107" t="str">
        <f>IF(ISERROR(AM80/(Classe!$F$45-AR80)),"-",AM80/(Classe!$F$45-AR80))</f>
        <v>-</v>
      </c>
      <c r="AT80" s="292"/>
      <c r="AU80" s="299"/>
      <c r="AV80" s="295"/>
      <c r="AW80" s="296"/>
    </row>
    <row r="81" spans="1:49">
      <c r="A81" s="257"/>
      <c r="B81" s="261">
        <v>14</v>
      </c>
      <c r="C81" s="104">
        <v>39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6">
        <f t="shared" si="24"/>
        <v>0</v>
      </c>
      <c r="AN81" s="106">
        <f t="shared" si="25"/>
        <v>0</v>
      </c>
      <c r="AO81" s="106">
        <f t="shared" si="26"/>
        <v>0</v>
      </c>
      <c r="AP81" s="106">
        <f t="shared" si="27"/>
        <v>0</v>
      </c>
      <c r="AQ81" s="106">
        <f t="shared" si="28"/>
        <v>0</v>
      </c>
      <c r="AR81" s="106">
        <f t="shared" si="29"/>
        <v>0</v>
      </c>
      <c r="AS81" s="107" t="str">
        <f>IF(ISERROR(AM81/(Classe!$F$45-AR81)),"-",AM81/(Classe!$F$45-AR81))</f>
        <v>-</v>
      </c>
      <c r="AT81" s="292"/>
      <c r="AU81" s="297" t="e">
        <f>(AM81+AM82+AM83)/((3*Classe!F45)-(AR81+AR82+AR83))</f>
        <v>#DIV/0!</v>
      </c>
      <c r="AV81" s="293" t="e">
        <f>AVERAGE(AS81,AS82,AS83)</f>
        <v>#DIV/0!</v>
      </c>
      <c r="AW81" s="296"/>
    </row>
    <row r="82" spans="1:49">
      <c r="A82" s="257"/>
      <c r="B82" s="259"/>
      <c r="C82" s="63">
        <v>40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">
        <f t="shared" si="24"/>
        <v>0</v>
      </c>
      <c r="AN82" s="4">
        <f t="shared" si="25"/>
        <v>0</v>
      </c>
      <c r="AO82" s="4">
        <f t="shared" si="26"/>
        <v>0</v>
      </c>
      <c r="AP82" s="4">
        <f t="shared" si="27"/>
        <v>0</v>
      </c>
      <c r="AQ82" s="4">
        <f t="shared" si="28"/>
        <v>0</v>
      </c>
      <c r="AR82" s="4">
        <f t="shared" si="29"/>
        <v>0</v>
      </c>
      <c r="AS82" s="107" t="str">
        <f>IF(ISERROR(AM82/(Classe!$F$45-AR82)),"-",AM82/(Classe!$F$45-AR82))</f>
        <v>-</v>
      </c>
      <c r="AT82" s="292"/>
      <c r="AU82" s="298"/>
      <c r="AV82" s="294"/>
      <c r="AW82" s="296"/>
    </row>
    <row r="83" spans="1:49">
      <c r="A83" s="258"/>
      <c r="B83" s="260"/>
      <c r="C83" s="63">
        <v>41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">
        <f t="shared" si="24"/>
        <v>0</v>
      </c>
      <c r="AN83" s="4">
        <f t="shared" si="25"/>
        <v>0</v>
      </c>
      <c r="AO83" s="4">
        <f t="shared" si="26"/>
        <v>0</v>
      </c>
      <c r="AP83" s="4">
        <f t="shared" si="27"/>
        <v>0</v>
      </c>
      <c r="AQ83" s="4">
        <f t="shared" si="28"/>
        <v>0</v>
      </c>
      <c r="AR83" s="4">
        <f t="shared" si="29"/>
        <v>0</v>
      </c>
      <c r="AS83" s="107" t="str">
        <f>IF(ISERROR(AM83/(Classe!$F$45-AR83)),"-",AM83/(Classe!$F$45-AR83))</f>
        <v>-</v>
      </c>
      <c r="AT83" s="292"/>
      <c r="AU83" s="299"/>
      <c r="AV83" s="295"/>
      <c r="AW83" s="296"/>
    </row>
    <row r="84" spans="1:49">
      <c r="A84" s="245" t="s">
        <v>27</v>
      </c>
      <c r="B84" s="246"/>
      <c r="C84" s="58">
        <v>1</v>
      </c>
      <c r="D84" s="66">
        <f t="shared" ref="D84:AE84" si="30">COUNTIF(D43:D83,1)</f>
        <v>0</v>
      </c>
      <c r="E84" s="66">
        <f t="shared" si="30"/>
        <v>0</v>
      </c>
      <c r="F84" s="66">
        <f t="shared" si="30"/>
        <v>0</v>
      </c>
      <c r="G84" s="66">
        <f t="shared" si="30"/>
        <v>0</v>
      </c>
      <c r="H84" s="66">
        <f t="shared" si="30"/>
        <v>0</v>
      </c>
      <c r="I84" s="66">
        <f t="shared" si="30"/>
        <v>0</v>
      </c>
      <c r="J84" s="66">
        <f t="shared" si="30"/>
        <v>0</v>
      </c>
      <c r="K84" s="66">
        <f t="shared" si="30"/>
        <v>0</v>
      </c>
      <c r="L84" s="66">
        <f t="shared" si="30"/>
        <v>0</v>
      </c>
      <c r="M84" s="66">
        <f t="shared" si="30"/>
        <v>0</v>
      </c>
      <c r="N84" s="66">
        <f t="shared" si="30"/>
        <v>0</v>
      </c>
      <c r="O84" s="66">
        <f t="shared" si="30"/>
        <v>0</v>
      </c>
      <c r="P84" s="66">
        <f t="shared" si="30"/>
        <v>0</v>
      </c>
      <c r="Q84" s="66">
        <f t="shared" si="30"/>
        <v>0</v>
      </c>
      <c r="R84" s="66">
        <f t="shared" si="30"/>
        <v>0</v>
      </c>
      <c r="S84" s="66">
        <f t="shared" si="30"/>
        <v>0</v>
      </c>
      <c r="T84" s="66">
        <f t="shared" si="30"/>
        <v>0</v>
      </c>
      <c r="U84" s="66">
        <f t="shared" si="30"/>
        <v>0</v>
      </c>
      <c r="V84" s="66">
        <f t="shared" si="30"/>
        <v>0</v>
      </c>
      <c r="W84" s="66">
        <f t="shared" si="30"/>
        <v>0</v>
      </c>
      <c r="X84" s="66">
        <f t="shared" si="30"/>
        <v>0</v>
      </c>
      <c r="Y84" s="66">
        <f t="shared" si="30"/>
        <v>0</v>
      </c>
      <c r="Z84" s="66">
        <f t="shared" si="30"/>
        <v>0</v>
      </c>
      <c r="AA84" s="66">
        <f t="shared" si="30"/>
        <v>0</v>
      </c>
      <c r="AB84" s="66">
        <f t="shared" si="30"/>
        <v>0</v>
      </c>
      <c r="AC84" s="66">
        <f t="shared" si="30"/>
        <v>0</v>
      </c>
      <c r="AD84" s="66">
        <f t="shared" si="30"/>
        <v>0</v>
      </c>
      <c r="AE84" s="66">
        <f t="shared" si="30"/>
        <v>0</v>
      </c>
      <c r="AF84" s="66">
        <f t="shared" ref="AF84:AL84" si="31">COUNTIF(AF43:AF83,1)</f>
        <v>0</v>
      </c>
      <c r="AG84" s="66">
        <f t="shared" si="31"/>
        <v>0</v>
      </c>
      <c r="AH84" s="66">
        <f t="shared" si="31"/>
        <v>0</v>
      </c>
      <c r="AI84" s="66">
        <f t="shared" si="31"/>
        <v>0</v>
      </c>
      <c r="AJ84" s="66">
        <f t="shared" si="31"/>
        <v>0</v>
      </c>
      <c r="AK84" s="66">
        <f t="shared" si="31"/>
        <v>0</v>
      </c>
      <c r="AL84" s="66">
        <f t="shared" si="31"/>
        <v>0</v>
      </c>
      <c r="AM84" s="66">
        <f>SUM(D84:AL84)</f>
        <v>0</v>
      </c>
    </row>
    <row r="85" spans="1:49">
      <c r="A85" s="247"/>
      <c r="B85" s="248"/>
      <c r="C85" s="58">
        <v>2</v>
      </c>
      <c r="D85" s="66">
        <f t="shared" ref="D85:AE85" si="32">COUNTIF(D43:D83,2)</f>
        <v>0</v>
      </c>
      <c r="E85" s="66">
        <f t="shared" si="32"/>
        <v>0</v>
      </c>
      <c r="F85" s="66">
        <f t="shared" si="32"/>
        <v>0</v>
      </c>
      <c r="G85" s="66">
        <f t="shared" si="32"/>
        <v>0</v>
      </c>
      <c r="H85" s="66">
        <f t="shared" si="32"/>
        <v>0</v>
      </c>
      <c r="I85" s="66">
        <f t="shared" si="32"/>
        <v>0</v>
      </c>
      <c r="J85" s="66">
        <f t="shared" si="32"/>
        <v>0</v>
      </c>
      <c r="K85" s="66">
        <f t="shared" si="32"/>
        <v>0</v>
      </c>
      <c r="L85" s="66">
        <f t="shared" si="32"/>
        <v>0</v>
      </c>
      <c r="M85" s="66">
        <f t="shared" si="32"/>
        <v>0</v>
      </c>
      <c r="N85" s="66">
        <f t="shared" si="32"/>
        <v>0</v>
      </c>
      <c r="O85" s="66">
        <f t="shared" si="32"/>
        <v>0</v>
      </c>
      <c r="P85" s="66">
        <f t="shared" si="32"/>
        <v>0</v>
      </c>
      <c r="Q85" s="66">
        <f t="shared" si="32"/>
        <v>0</v>
      </c>
      <c r="R85" s="66">
        <f t="shared" si="32"/>
        <v>0</v>
      </c>
      <c r="S85" s="66">
        <f t="shared" si="32"/>
        <v>0</v>
      </c>
      <c r="T85" s="66">
        <f t="shared" si="32"/>
        <v>0</v>
      </c>
      <c r="U85" s="66">
        <f t="shared" si="32"/>
        <v>0</v>
      </c>
      <c r="V85" s="66">
        <f t="shared" si="32"/>
        <v>0</v>
      </c>
      <c r="W85" s="66">
        <f t="shared" si="32"/>
        <v>0</v>
      </c>
      <c r="X85" s="66">
        <f t="shared" si="32"/>
        <v>0</v>
      </c>
      <c r="Y85" s="66">
        <f t="shared" si="32"/>
        <v>0</v>
      </c>
      <c r="Z85" s="66">
        <f t="shared" si="32"/>
        <v>0</v>
      </c>
      <c r="AA85" s="66">
        <f t="shared" si="32"/>
        <v>0</v>
      </c>
      <c r="AB85" s="66">
        <f t="shared" si="32"/>
        <v>0</v>
      </c>
      <c r="AC85" s="66">
        <f t="shared" si="32"/>
        <v>0</v>
      </c>
      <c r="AD85" s="66">
        <f t="shared" si="32"/>
        <v>0</v>
      </c>
      <c r="AE85" s="66">
        <f t="shared" si="32"/>
        <v>0</v>
      </c>
      <c r="AF85" s="66">
        <f t="shared" ref="AF85:AL85" si="33">COUNTIF(AF43:AF83,2)</f>
        <v>0</v>
      </c>
      <c r="AG85" s="66">
        <f t="shared" si="33"/>
        <v>0</v>
      </c>
      <c r="AH85" s="66">
        <f t="shared" si="33"/>
        <v>0</v>
      </c>
      <c r="AI85" s="66">
        <f t="shared" si="33"/>
        <v>0</v>
      </c>
      <c r="AJ85" s="66">
        <f t="shared" si="33"/>
        <v>0</v>
      </c>
      <c r="AK85" s="66">
        <f t="shared" si="33"/>
        <v>0</v>
      </c>
      <c r="AL85" s="66">
        <f t="shared" si="33"/>
        <v>0</v>
      </c>
      <c r="AM85" s="66">
        <f t="shared" ref="AM85:AM89" si="34">SUM(D85:AL85)</f>
        <v>0</v>
      </c>
    </row>
    <row r="86" spans="1:49">
      <c r="A86" s="247"/>
      <c r="B86" s="248"/>
      <c r="C86" s="58">
        <v>3</v>
      </c>
      <c r="D86" s="66">
        <f t="shared" ref="D86:AE86" si="35">COUNTIF(D43:D83,3)</f>
        <v>0</v>
      </c>
      <c r="E86" s="66">
        <f t="shared" si="35"/>
        <v>0</v>
      </c>
      <c r="F86" s="66">
        <f t="shared" si="35"/>
        <v>0</v>
      </c>
      <c r="G86" s="66">
        <f t="shared" si="35"/>
        <v>0</v>
      </c>
      <c r="H86" s="66">
        <f t="shared" si="35"/>
        <v>0</v>
      </c>
      <c r="I86" s="66">
        <f t="shared" si="35"/>
        <v>0</v>
      </c>
      <c r="J86" s="66">
        <f t="shared" si="35"/>
        <v>0</v>
      </c>
      <c r="K86" s="66">
        <f t="shared" si="35"/>
        <v>0</v>
      </c>
      <c r="L86" s="66">
        <f t="shared" si="35"/>
        <v>0</v>
      </c>
      <c r="M86" s="66">
        <f t="shared" si="35"/>
        <v>0</v>
      </c>
      <c r="N86" s="66">
        <f t="shared" si="35"/>
        <v>0</v>
      </c>
      <c r="O86" s="66">
        <f t="shared" si="35"/>
        <v>0</v>
      </c>
      <c r="P86" s="66">
        <f t="shared" si="35"/>
        <v>0</v>
      </c>
      <c r="Q86" s="66">
        <f t="shared" si="35"/>
        <v>0</v>
      </c>
      <c r="R86" s="66">
        <f t="shared" si="35"/>
        <v>0</v>
      </c>
      <c r="S86" s="66">
        <f t="shared" si="35"/>
        <v>0</v>
      </c>
      <c r="T86" s="66">
        <f t="shared" si="35"/>
        <v>0</v>
      </c>
      <c r="U86" s="66">
        <f t="shared" si="35"/>
        <v>0</v>
      </c>
      <c r="V86" s="66">
        <f t="shared" si="35"/>
        <v>0</v>
      </c>
      <c r="W86" s="66">
        <f t="shared" si="35"/>
        <v>0</v>
      </c>
      <c r="X86" s="66">
        <f t="shared" si="35"/>
        <v>0</v>
      </c>
      <c r="Y86" s="66">
        <f t="shared" si="35"/>
        <v>0</v>
      </c>
      <c r="Z86" s="66">
        <f t="shared" si="35"/>
        <v>0</v>
      </c>
      <c r="AA86" s="66">
        <f t="shared" si="35"/>
        <v>0</v>
      </c>
      <c r="AB86" s="66">
        <f t="shared" si="35"/>
        <v>0</v>
      </c>
      <c r="AC86" s="66">
        <f t="shared" si="35"/>
        <v>0</v>
      </c>
      <c r="AD86" s="66">
        <f t="shared" si="35"/>
        <v>0</v>
      </c>
      <c r="AE86" s="66">
        <f t="shared" si="35"/>
        <v>0</v>
      </c>
      <c r="AF86" s="66">
        <f t="shared" ref="AF86:AL86" si="36">COUNTIF(AF43:AF83,3)</f>
        <v>0</v>
      </c>
      <c r="AG86" s="66">
        <f t="shared" si="36"/>
        <v>0</v>
      </c>
      <c r="AH86" s="66">
        <f t="shared" si="36"/>
        <v>0</v>
      </c>
      <c r="AI86" s="66">
        <f t="shared" si="36"/>
        <v>0</v>
      </c>
      <c r="AJ86" s="66">
        <f t="shared" si="36"/>
        <v>0</v>
      </c>
      <c r="AK86" s="66">
        <f t="shared" si="36"/>
        <v>0</v>
      </c>
      <c r="AL86" s="66">
        <f t="shared" si="36"/>
        <v>0</v>
      </c>
      <c r="AM86" s="66">
        <f t="shared" si="34"/>
        <v>0</v>
      </c>
    </row>
    <row r="87" spans="1:49">
      <c r="A87" s="247"/>
      <c r="B87" s="248"/>
      <c r="C87" s="58">
        <v>9</v>
      </c>
      <c r="D87" s="66">
        <f t="shared" ref="D87:AE87" si="37">COUNTIF(D43:D83,9)</f>
        <v>0</v>
      </c>
      <c r="E87" s="66">
        <f t="shared" si="37"/>
        <v>0</v>
      </c>
      <c r="F87" s="66">
        <f t="shared" si="37"/>
        <v>0</v>
      </c>
      <c r="G87" s="66">
        <f t="shared" si="37"/>
        <v>0</v>
      </c>
      <c r="H87" s="66">
        <f t="shared" si="37"/>
        <v>0</v>
      </c>
      <c r="I87" s="66">
        <f t="shared" si="37"/>
        <v>0</v>
      </c>
      <c r="J87" s="66">
        <f t="shared" si="37"/>
        <v>0</v>
      </c>
      <c r="K87" s="66">
        <f t="shared" si="37"/>
        <v>0</v>
      </c>
      <c r="L87" s="66">
        <f t="shared" si="37"/>
        <v>0</v>
      </c>
      <c r="M87" s="66">
        <f t="shared" si="37"/>
        <v>0</v>
      </c>
      <c r="N87" s="66">
        <f t="shared" si="37"/>
        <v>0</v>
      </c>
      <c r="O87" s="66">
        <f t="shared" si="37"/>
        <v>0</v>
      </c>
      <c r="P87" s="66">
        <f t="shared" si="37"/>
        <v>0</v>
      </c>
      <c r="Q87" s="66">
        <f t="shared" si="37"/>
        <v>0</v>
      </c>
      <c r="R87" s="66">
        <f t="shared" si="37"/>
        <v>0</v>
      </c>
      <c r="S87" s="66">
        <f t="shared" si="37"/>
        <v>0</v>
      </c>
      <c r="T87" s="66">
        <f t="shared" si="37"/>
        <v>0</v>
      </c>
      <c r="U87" s="66">
        <f t="shared" si="37"/>
        <v>0</v>
      </c>
      <c r="V87" s="66">
        <f t="shared" si="37"/>
        <v>0</v>
      </c>
      <c r="W87" s="66">
        <f t="shared" si="37"/>
        <v>0</v>
      </c>
      <c r="X87" s="66">
        <f t="shared" si="37"/>
        <v>0</v>
      </c>
      <c r="Y87" s="66">
        <f t="shared" si="37"/>
        <v>0</v>
      </c>
      <c r="Z87" s="66">
        <f t="shared" si="37"/>
        <v>0</v>
      </c>
      <c r="AA87" s="66">
        <f t="shared" si="37"/>
        <v>0</v>
      </c>
      <c r="AB87" s="66">
        <f t="shared" si="37"/>
        <v>0</v>
      </c>
      <c r="AC87" s="66">
        <f t="shared" si="37"/>
        <v>0</v>
      </c>
      <c r="AD87" s="66">
        <f t="shared" si="37"/>
        <v>0</v>
      </c>
      <c r="AE87" s="66">
        <f t="shared" si="37"/>
        <v>0</v>
      </c>
      <c r="AF87" s="66">
        <f t="shared" ref="AF87:AL87" si="38">COUNTIF(AF43:AF83,9)</f>
        <v>0</v>
      </c>
      <c r="AG87" s="66">
        <f t="shared" si="38"/>
        <v>0</v>
      </c>
      <c r="AH87" s="66">
        <f t="shared" si="38"/>
        <v>0</v>
      </c>
      <c r="AI87" s="66">
        <f t="shared" si="38"/>
        <v>0</v>
      </c>
      <c r="AJ87" s="66">
        <f t="shared" si="38"/>
        <v>0</v>
      </c>
      <c r="AK87" s="66">
        <f t="shared" si="38"/>
        <v>0</v>
      </c>
      <c r="AL87" s="66">
        <f t="shared" si="38"/>
        <v>0</v>
      </c>
      <c r="AM87" s="66">
        <f t="shared" si="34"/>
        <v>0</v>
      </c>
    </row>
    <row r="88" spans="1:49">
      <c r="A88" s="247"/>
      <c r="B88" s="248"/>
      <c r="C88" s="58">
        <v>0</v>
      </c>
      <c r="D88" s="66">
        <f t="shared" ref="D88:AE88" si="39">COUNTIF(D43:D83,0)</f>
        <v>0</v>
      </c>
      <c r="E88" s="66">
        <f t="shared" si="39"/>
        <v>0</v>
      </c>
      <c r="F88" s="66">
        <f t="shared" si="39"/>
        <v>0</v>
      </c>
      <c r="G88" s="66">
        <f t="shared" si="39"/>
        <v>0</v>
      </c>
      <c r="H88" s="66">
        <f t="shared" si="39"/>
        <v>0</v>
      </c>
      <c r="I88" s="66">
        <f t="shared" si="39"/>
        <v>0</v>
      </c>
      <c r="J88" s="66">
        <f t="shared" si="39"/>
        <v>0</v>
      </c>
      <c r="K88" s="66">
        <f t="shared" si="39"/>
        <v>0</v>
      </c>
      <c r="L88" s="66">
        <f t="shared" si="39"/>
        <v>0</v>
      </c>
      <c r="M88" s="66">
        <f t="shared" si="39"/>
        <v>0</v>
      </c>
      <c r="N88" s="66">
        <f t="shared" si="39"/>
        <v>0</v>
      </c>
      <c r="O88" s="66">
        <f t="shared" si="39"/>
        <v>0</v>
      </c>
      <c r="P88" s="66">
        <f t="shared" si="39"/>
        <v>0</v>
      </c>
      <c r="Q88" s="66">
        <f t="shared" si="39"/>
        <v>0</v>
      </c>
      <c r="R88" s="66">
        <f t="shared" si="39"/>
        <v>0</v>
      </c>
      <c r="S88" s="66">
        <f t="shared" si="39"/>
        <v>0</v>
      </c>
      <c r="T88" s="66">
        <f t="shared" si="39"/>
        <v>0</v>
      </c>
      <c r="U88" s="66">
        <f t="shared" si="39"/>
        <v>0</v>
      </c>
      <c r="V88" s="66">
        <f t="shared" si="39"/>
        <v>0</v>
      </c>
      <c r="W88" s="66">
        <f t="shared" si="39"/>
        <v>0</v>
      </c>
      <c r="X88" s="66">
        <f t="shared" si="39"/>
        <v>0</v>
      </c>
      <c r="Y88" s="66">
        <f t="shared" si="39"/>
        <v>0</v>
      </c>
      <c r="Z88" s="66">
        <f t="shared" si="39"/>
        <v>0</v>
      </c>
      <c r="AA88" s="66">
        <f t="shared" si="39"/>
        <v>0</v>
      </c>
      <c r="AB88" s="66">
        <f t="shared" si="39"/>
        <v>0</v>
      </c>
      <c r="AC88" s="66">
        <f t="shared" si="39"/>
        <v>0</v>
      </c>
      <c r="AD88" s="66">
        <f t="shared" si="39"/>
        <v>0</v>
      </c>
      <c r="AE88" s="66">
        <f t="shared" si="39"/>
        <v>0</v>
      </c>
      <c r="AF88" s="66">
        <f t="shared" ref="AF88:AL88" si="40">COUNTIF(AF43:AF83,0)</f>
        <v>0</v>
      </c>
      <c r="AG88" s="66">
        <f t="shared" si="40"/>
        <v>0</v>
      </c>
      <c r="AH88" s="66">
        <f t="shared" si="40"/>
        <v>0</v>
      </c>
      <c r="AI88" s="66">
        <f t="shared" si="40"/>
        <v>0</v>
      </c>
      <c r="AJ88" s="66">
        <f t="shared" si="40"/>
        <v>0</v>
      </c>
      <c r="AK88" s="66">
        <f t="shared" si="40"/>
        <v>0</v>
      </c>
      <c r="AL88" s="66">
        <f t="shared" si="40"/>
        <v>0</v>
      </c>
      <c r="AM88" s="66">
        <f t="shared" si="34"/>
        <v>0</v>
      </c>
    </row>
    <row r="89" spans="1:49">
      <c r="A89" s="249"/>
      <c r="B89" s="250"/>
      <c r="C89" s="58" t="s">
        <v>24</v>
      </c>
      <c r="D89" s="100">
        <f t="shared" ref="D89:AE89" si="41">COUNTIF(D43:D83,"ABS")</f>
        <v>0</v>
      </c>
      <c r="E89" s="100">
        <f t="shared" si="41"/>
        <v>0</v>
      </c>
      <c r="F89" s="100">
        <f t="shared" si="41"/>
        <v>0</v>
      </c>
      <c r="G89" s="100">
        <f t="shared" si="41"/>
        <v>0</v>
      </c>
      <c r="H89" s="100">
        <f t="shared" si="41"/>
        <v>0</v>
      </c>
      <c r="I89" s="100">
        <f t="shared" si="41"/>
        <v>0</v>
      </c>
      <c r="J89" s="100">
        <f t="shared" si="41"/>
        <v>0</v>
      </c>
      <c r="K89" s="100">
        <f t="shared" si="41"/>
        <v>0</v>
      </c>
      <c r="L89" s="100">
        <f t="shared" si="41"/>
        <v>0</v>
      </c>
      <c r="M89" s="100">
        <f t="shared" si="41"/>
        <v>0</v>
      </c>
      <c r="N89" s="100">
        <f t="shared" si="41"/>
        <v>0</v>
      </c>
      <c r="O89" s="100">
        <f t="shared" si="41"/>
        <v>0</v>
      </c>
      <c r="P89" s="100">
        <f t="shared" si="41"/>
        <v>0</v>
      </c>
      <c r="Q89" s="100">
        <f t="shared" si="41"/>
        <v>0</v>
      </c>
      <c r="R89" s="100">
        <f t="shared" si="41"/>
        <v>0</v>
      </c>
      <c r="S89" s="100">
        <f t="shared" si="41"/>
        <v>0</v>
      </c>
      <c r="T89" s="100">
        <f t="shared" si="41"/>
        <v>0</v>
      </c>
      <c r="U89" s="100">
        <f t="shared" si="41"/>
        <v>0</v>
      </c>
      <c r="V89" s="100">
        <f t="shared" si="41"/>
        <v>0</v>
      </c>
      <c r="W89" s="100">
        <f t="shared" si="41"/>
        <v>0</v>
      </c>
      <c r="X89" s="100">
        <f t="shared" si="41"/>
        <v>0</v>
      </c>
      <c r="Y89" s="100">
        <f t="shared" si="41"/>
        <v>0</v>
      </c>
      <c r="Z89" s="100">
        <f t="shared" si="41"/>
        <v>0</v>
      </c>
      <c r="AA89" s="100">
        <f t="shared" si="41"/>
        <v>0</v>
      </c>
      <c r="AB89" s="100">
        <f t="shared" si="41"/>
        <v>0</v>
      </c>
      <c r="AC89" s="100">
        <f t="shared" si="41"/>
        <v>0</v>
      </c>
      <c r="AD89" s="100">
        <f t="shared" si="41"/>
        <v>0</v>
      </c>
      <c r="AE89" s="100">
        <f t="shared" si="41"/>
        <v>0</v>
      </c>
      <c r="AF89" s="100">
        <f t="shared" ref="AF89:AL89" si="42">COUNTIF(AF43:AF83,"ABS")</f>
        <v>0</v>
      </c>
      <c r="AG89" s="100">
        <f t="shared" si="42"/>
        <v>0</v>
      </c>
      <c r="AH89" s="100">
        <f t="shared" si="42"/>
        <v>0</v>
      </c>
      <c r="AI89" s="100">
        <f t="shared" si="42"/>
        <v>0</v>
      </c>
      <c r="AJ89" s="100">
        <f t="shared" si="42"/>
        <v>0</v>
      </c>
      <c r="AK89" s="100">
        <f t="shared" si="42"/>
        <v>0</v>
      </c>
      <c r="AL89" s="100">
        <f t="shared" si="42"/>
        <v>0</v>
      </c>
      <c r="AM89" s="66">
        <f t="shared" si="34"/>
        <v>0</v>
      </c>
    </row>
    <row r="90" spans="1:49" ht="13" thickBot="1">
      <c r="A90" s="251" t="s">
        <v>31</v>
      </c>
      <c r="B90" s="251"/>
      <c r="C90" s="99" t="s">
        <v>17</v>
      </c>
      <c r="D90" s="103">
        <f>D99/(38-D89)</f>
        <v>0</v>
      </c>
      <c r="E90" s="103">
        <f t="shared" ref="E90:AE90" si="43">E99/(38-E89)</f>
        <v>0</v>
      </c>
      <c r="F90" s="103">
        <f t="shared" si="43"/>
        <v>0</v>
      </c>
      <c r="G90" s="103">
        <f t="shared" si="43"/>
        <v>0</v>
      </c>
      <c r="H90" s="103">
        <f t="shared" si="43"/>
        <v>0</v>
      </c>
      <c r="I90" s="103">
        <f t="shared" si="43"/>
        <v>0</v>
      </c>
      <c r="J90" s="103">
        <f t="shared" si="43"/>
        <v>0</v>
      </c>
      <c r="K90" s="103">
        <f t="shared" si="43"/>
        <v>0</v>
      </c>
      <c r="L90" s="103">
        <f t="shared" si="43"/>
        <v>0</v>
      </c>
      <c r="M90" s="103">
        <f t="shared" si="43"/>
        <v>0</v>
      </c>
      <c r="N90" s="103">
        <f t="shared" si="43"/>
        <v>0</v>
      </c>
      <c r="O90" s="103">
        <f t="shared" si="43"/>
        <v>0</v>
      </c>
      <c r="P90" s="103">
        <f t="shared" si="43"/>
        <v>0</v>
      </c>
      <c r="Q90" s="103">
        <f t="shared" si="43"/>
        <v>0</v>
      </c>
      <c r="R90" s="103">
        <f t="shared" si="43"/>
        <v>0</v>
      </c>
      <c r="S90" s="103">
        <f t="shared" si="43"/>
        <v>0</v>
      </c>
      <c r="T90" s="103">
        <f t="shared" si="43"/>
        <v>0</v>
      </c>
      <c r="U90" s="103">
        <f t="shared" si="43"/>
        <v>0</v>
      </c>
      <c r="V90" s="103">
        <f t="shared" si="43"/>
        <v>0</v>
      </c>
      <c r="W90" s="103">
        <f t="shared" si="43"/>
        <v>0</v>
      </c>
      <c r="X90" s="103">
        <f t="shared" si="43"/>
        <v>0</v>
      </c>
      <c r="Y90" s="103">
        <f t="shared" si="43"/>
        <v>0</v>
      </c>
      <c r="Z90" s="103">
        <f t="shared" si="43"/>
        <v>0</v>
      </c>
      <c r="AA90" s="103">
        <f t="shared" si="43"/>
        <v>0</v>
      </c>
      <c r="AB90" s="103">
        <f t="shared" si="43"/>
        <v>0</v>
      </c>
      <c r="AC90" s="103">
        <f t="shared" si="43"/>
        <v>0</v>
      </c>
      <c r="AD90" s="103">
        <f t="shared" si="43"/>
        <v>0</v>
      </c>
      <c r="AE90" s="103">
        <f t="shared" si="43"/>
        <v>0</v>
      </c>
      <c r="AF90" s="103">
        <f t="shared" ref="AF90:AL90" si="44">AF99/(38-AF89)</f>
        <v>0</v>
      </c>
      <c r="AG90" s="103">
        <f t="shared" si="44"/>
        <v>0</v>
      </c>
      <c r="AH90" s="103">
        <f t="shared" si="44"/>
        <v>0</v>
      </c>
      <c r="AI90" s="103">
        <f t="shared" si="44"/>
        <v>0</v>
      </c>
      <c r="AJ90" s="103">
        <f t="shared" si="44"/>
        <v>0</v>
      </c>
      <c r="AK90" s="103">
        <f t="shared" si="44"/>
        <v>0</v>
      </c>
      <c r="AL90" s="103">
        <f t="shared" si="44"/>
        <v>0</v>
      </c>
      <c r="AM90" s="103" t="e">
        <f>(AM99+(AM85/2))/((38*Classe!F45)-AM89)</f>
        <v>#DIV/0!</v>
      </c>
    </row>
    <row r="91" spans="1:49" ht="13" thickBot="1">
      <c r="A91" s="251" t="s">
        <v>32</v>
      </c>
      <c r="B91" s="251"/>
      <c r="C91" s="99" t="s">
        <v>17</v>
      </c>
      <c r="D91" s="103">
        <f>D84/(41-D89)</f>
        <v>0</v>
      </c>
      <c r="E91" s="103">
        <f t="shared" ref="E91:AE91" si="45">E84/(41-E89)</f>
        <v>0</v>
      </c>
      <c r="F91" s="103">
        <f t="shared" si="45"/>
        <v>0</v>
      </c>
      <c r="G91" s="103">
        <f t="shared" si="45"/>
        <v>0</v>
      </c>
      <c r="H91" s="103">
        <f t="shared" si="45"/>
        <v>0</v>
      </c>
      <c r="I91" s="103">
        <f t="shared" si="45"/>
        <v>0</v>
      </c>
      <c r="J91" s="103">
        <f t="shared" si="45"/>
        <v>0</v>
      </c>
      <c r="K91" s="103">
        <f t="shared" si="45"/>
        <v>0</v>
      </c>
      <c r="L91" s="103">
        <f t="shared" si="45"/>
        <v>0</v>
      </c>
      <c r="M91" s="103">
        <f t="shared" si="45"/>
        <v>0</v>
      </c>
      <c r="N91" s="103">
        <f t="shared" si="45"/>
        <v>0</v>
      </c>
      <c r="O91" s="103">
        <f t="shared" si="45"/>
        <v>0</v>
      </c>
      <c r="P91" s="103">
        <f t="shared" si="45"/>
        <v>0</v>
      </c>
      <c r="Q91" s="103">
        <f t="shared" si="45"/>
        <v>0</v>
      </c>
      <c r="R91" s="103">
        <f t="shared" si="45"/>
        <v>0</v>
      </c>
      <c r="S91" s="103">
        <f t="shared" si="45"/>
        <v>0</v>
      </c>
      <c r="T91" s="103">
        <f t="shared" si="45"/>
        <v>0</v>
      </c>
      <c r="U91" s="103">
        <f t="shared" si="45"/>
        <v>0</v>
      </c>
      <c r="V91" s="103">
        <f t="shared" si="45"/>
        <v>0</v>
      </c>
      <c r="W91" s="103">
        <f t="shared" si="45"/>
        <v>0</v>
      </c>
      <c r="X91" s="103">
        <f t="shared" si="45"/>
        <v>0</v>
      </c>
      <c r="Y91" s="103">
        <f t="shared" si="45"/>
        <v>0</v>
      </c>
      <c r="Z91" s="103">
        <f t="shared" si="45"/>
        <v>0</v>
      </c>
      <c r="AA91" s="103">
        <f t="shared" si="45"/>
        <v>0</v>
      </c>
      <c r="AB91" s="103">
        <f t="shared" si="45"/>
        <v>0</v>
      </c>
      <c r="AC91" s="103">
        <f t="shared" si="45"/>
        <v>0</v>
      </c>
      <c r="AD91" s="103">
        <f t="shared" si="45"/>
        <v>0</v>
      </c>
      <c r="AE91" s="103">
        <f t="shared" si="45"/>
        <v>0</v>
      </c>
      <c r="AF91" s="103">
        <f t="shared" ref="AF91:AL91" si="46">AF84/(41-AF89)</f>
        <v>0</v>
      </c>
      <c r="AG91" s="103">
        <f t="shared" si="46"/>
        <v>0</v>
      </c>
      <c r="AH91" s="103">
        <f t="shared" si="46"/>
        <v>0</v>
      </c>
      <c r="AI91" s="103">
        <f t="shared" si="46"/>
        <v>0</v>
      </c>
      <c r="AJ91" s="103">
        <f t="shared" si="46"/>
        <v>0</v>
      </c>
      <c r="AK91" s="103">
        <f t="shared" si="46"/>
        <v>0</v>
      </c>
      <c r="AL91" s="103">
        <f t="shared" si="46"/>
        <v>0</v>
      </c>
      <c r="AM91" s="103" t="e">
        <f>(AM84+(AM85/2))/((41*Classe!F45)-AM89)</f>
        <v>#DIV/0!</v>
      </c>
      <c r="AN91" s="79"/>
      <c r="AO91" s="79"/>
      <c r="AP91" s="80"/>
      <c r="AQ91" s="80"/>
      <c r="AR91" s="80"/>
      <c r="AS91" s="80"/>
    </row>
    <row r="92" spans="1:49" s="45" customFormat="1" ht="214.5" customHeight="1">
      <c r="A92" s="83"/>
      <c r="B92" s="84"/>
      <c r="C92" s="87"/>
      <c r="D92" s="101" t="str">
        <f>D3</f>
        <v xml:space="preserve"> </v>
      </c>
      <c r="E92" s="102" t="str">
        <f t="shared" ref="E92:AL92" si="47">E3</f>
        <v xml:space="preserve"> </v>
      </c>
      <c r="F92" s="102" t="str">
        <f t="shared" si="47"/>
        <v xml:space="preserve"> </v>
      </c>
      <c r="G92" s="102" t="str">
        <f t="shared" si="47"/>
        <v xml:space="preserve"> </v>
      </c>
      <c r="H92" s="102" t="str">
        <f t="shared" si="47"/>
        <v xml:space="preserve"> </v>
      </c>
      <c r="I92" s="102" t="str">
        <f t="shared" si="47"/>
        <v xml:space="preserve"> </v>
      </c>
      <c r="J92" s="102" t="str">
        <f t="shared" si="47"/>
        <v xml:space="preserve"> </v>
      </c>
      <c r="K92" s="102" t="str">
        <f t="shared" si="47"/>
        <v xml:space="preserve"> </v>
      </c>
      <c r="L92" s="102" t="str">
        <f t="shared" si="47"/>
        <v xml:space="preserve"> </v>
      </c>
      <c r="M92" s="102" t="str">
        <f t="shared" si="47"/>
        <v xml:space="preserve"> </v>
      </c>
      <c r="N92" s="102" t="str">
        <f t="shared" si="47"/>
        <v xml:space="preserve"> </v>
      </c>
      <c r="O92" s="102" t="str">
        <f t="shared" si="47"/>
        <v xml:space="preserve"> </v>
      </c>
      <c r="P92" s="102" t="str">
        <f t="shared" si="47"/>
        <v xml:space="preserve"> </v>
      </c>
      <c r="Q92" s="102" t="str">
        <f t="shared" si="47"/>
        <v xml:space="preserve"> </v>
      </c>
      <c r="R92" s="102" t="str">
        <f t="shared" si="47"/>
        <v xml:space="preserve"> </v>
      </c>
      <c r="S92" s="102" t="str">
        <f t="shared" si="47"/>
        <v xml:space="preserve"> </v>
      </c>
      <c r="T92" s="102" t="str">
        <f t="shared" si="47"/>
        <v xml:space="preserve"> </v>
      </c>
      <c r="U92" s="102" t="str">
        <f t="shared" si="47"/>
        <v xml:space="preserve"> </v>
      </c>
      <c r="V92" s="102" t="str">
        <f t="shared" si="47"/>
        <v xml:space="preserve"> </v>
      </c>
      <c r="W92" s="102" t="str">
        <f t="shared" si="47"/>
        <v xml:space="preserve"> </v>
      </c>
      <c r="X92" s="102" t="str">
        <f t="shared" si="47"/>
        <v xml:space="preserve"> </v>
      </c>
      <c r="Y92" s="102" t="str">
        <f t="shared" si="47"/>
        <v xml:space="preserve"> </v>
      </c>
      <c r="Z92" s="102" t="str">
        <f t="shared" si="47"/>
        <v xml:space="preserve"> </v>
      </c>
      <c r="AA92" s="102" t="str">
        <f t="shared" si="47"/>
        <v xml:space="preserve"> </v>
      </c>
      <c r="AB92" s="102" t="str">
        <f t="shared" si="47"/>
        <v xml:space="preserve"> </v>
      </c>
      <c r="AC92" s="102" t="str">
        <f t="shared" si="47"/>
        <v xml:space="preserve"> </v>
      </c>
      <c r="AD92" s="102" t="str">
        <f t="shared" si="47"/>
        <v xml:space="preserve"> </v>
      </c>
      <c r="AE92" s="102" t="str">
        <f t="shared" si="47"/>
        <v xml:space="preserve"> </v>
      </c>
      <c r="AF92" s="102" t="str">
        <f t="shared" si="47"/>
        <v xml:space="preserve"> </v>
      </c>
      <c r="AG92" s="102" t="str">
        <f t="shared" si="47"/>
        <v xml:space="preserve"> </v>
      </c>
      <c r="AH92" s="102" t="str">
        <f t="shared" si="47"/>
        <v xml:space="preserve"> </v>
      </c>
      <c r="AI92" s="102" t="str">
        <f t="shared" si="47"/>
        <v xml:space="preserve"> </v>
      </c>
      <c r="AJ92" s="102" t="str">
        <f t="shared" si="47"/>
        <v xml:space="preserve"> </v>
      </c>
      <c r="AK92" s="102" t="str">
        <f t="shared" si="47"/>
        <v xml:space="preserve"> </v>
      </c>
      <c r="AL92" s="102" t="str">
        <f t="shared" si="47"/>
        <v xml:space="preserve"> </v>
      </c>
    </row>
    <row r="93" spans="1:49" s="45" customFormat="1" ht="22.5" customHeight="1">
      <c r="A93" s="86"/>
      <c r="B93" s="86"/>
      <c r="C93" s="88"/>
      <c r="D93" s="85">
        <f>Classe!$B10</f>
        <v>1</v>
      </c>
      <c r="E93" s="65">
        <f>Classe!$B11</f>
        <v>2</v>
      </c>
      <c r="F93" s="65">
        <f>Classe!$B12</f>
        <v>3</v>
      </c>
      <c r="G93" s="65">
        <v>4</v>
      </c>
      <c r="H93" s="65">
        <v>5</v>
      </c>
      <c r="I93" s="65">
        <v>6</v>
      </c>
      <c r="J93" s="65">
        <v>7</v>
      </c>
      <c r="K93" s="65">
        <v>8</v>
      </c>
      <c r="L93" s="65">
        <v>9</v>
      </c>
      <c r="M93" s="65">
        <v>10</v>
      </c>
      <c r="N93" s="65">
        <v>11</v>
      </c>
      <c r="O93" s="65">
        <v>12</v>
      </c>
      <c r="P93" s="65">
        <v>13</v>
      </c>
      <c r="Q93" s="65">
        <v>14</v>
      </c>
      <c r="R93" s="65">
        <v>15</v>
      </c>
      <c r="S93" s="65">
        <v>16</v>
      </c>
      <c r="T93" s="65">
        <v>17</v>
      </c>
      <c r="U93" s="65">
        <v>18</v>
      </c>
      <c r="V93" s="65">
        <v>19</v>
      </c>
      <c r="W93" s="65">
        <v>20</v>
      </c>
      <c r="X93" s="65">
        <v>21</v>
      </c>
      <c r="Y93" s="65">
        <v>22</v>
      </c>
      <c r="Z93" s="65">
        <v>23</v>
      </c>
      <c r="AA93" s="65">
        <v>24</v>
      </c>
      <c r="AB93" s="65">
        <v>25</v>
      </c>
      <c r="AC93" s="65">
        <v>26</v>
      </c>
      <c r="AD93" s="65">
        <v>27</v>
      </c>
      <c r="AE93" s="65">
        <v>28</v>
      </c>
      <c r="AF93" s="65">
        <v>29</v>
      </c>
      <c r="AG93" s="65">
        <v>30</v>
      </c>
      <c r="AH93" s="65">
        <v>31</v>
      </c>
      <c r="AI93" s="65">
        <v>32</v>
      </c>
      <c r="AJ93" s="65">
        <v>33</v>
      </c>
      <c r="AK93" s="65">
        <v>34</v>
      </c>
      <c r="AL93" s="65">
        <v>35</v>
      </c>
      <c r="AM93" s="252"/>
      <c r="AN93" s="252"/>
      <c r="AO93" s="252"/>
      <c r="AP93" s="252"/>
      <c r="AQ93" s="252"/>
      <c r="AR93" s="252"/>
      <c r="AS93" s="252"/>
    </row>
    <row r="94" spans="1:49">
      <c r="A94" s="59"/>
      <c r="B94" s="59"/>
      <c r="C94" s="59"/>
    </row>
    <row r="95" spans="1:49">
      <c r="A95" s="59"/>
      <c r="B95" s="59"/>
      <c r="C95" s="59"/>
    </row>
    <row r="97" spans="4:45" hidden="1"/>
    <row r="98" spans="4:45" ht="18" hidden="1" customHeight="1"/>
    <row r="99" spans="4:45" ht="18" hidden="1" customHeight="1">
      <c r="D99" s="39">
        <f>COUNTIF(D43:D80,1)</f>
        <v>0</v>
      </c>
      <c r="E99" s="39">
        <f t="shared" ref="E99:AL99" si="48">COUNTIF(E43:E80,1)</f>
        <v>0</v>
      </c>
      <c r="F99" s="39">
        <f t="shared" si="48"/>
        <v>0</v>
      </c>
      <c r="G99" s="39">
        <f t="shared" si="48"/>
        <v>0</v>
      </c>
      <c r="H99" s="39">
        <f t="shared" si="48"/>
        <v>0</v>
      </c>
      <c r="I99" s="39">
        <f t="shared" si="48"/>
        <v>0</v>
      </c>
      <c r="J99" s="39">
        <f t="shared" si="48"/>
        <v>0</v>
      </c>
      <c r="K99" s="39">
        <f t="shared" si="48"/>
        <v>0</v>
      </c>
      <c r="L99" s="39">
        <f t="shared" si="48"/>
        <v>0</v>
      </c>
      <c r="M99" s="39">
        <f t="shared" si="48"/>
        <v>0</v>
      </c>
      <c r="N99" s="39">
        <f t="shared" si="48"/>
        <v>0</v>
      </c>
      <c r="O99" s="39">
        <f t="shared" si="48"/>
        <v>0</v>
      </c>
      <c r="P99" s="39">
        <f t="shared" si="48"/>
        <v>0</v>
      </c>
      <c r="Q99" s="39">
        <f t="shared" si="48"/>
        <v>0</v>
      </c>
      <c r="R99" s="39">
        <f t="shared" si="48"/>
        <v>0</v>
      </c>
      <c r="S99" s="39">
        <f t="shared" si="48"/>
        <v>0</v>
      </c>
      <c r="T99" s="39">
        <f t="shared" si="48"/>
        <v>0</v>
      </c>
      <c r="U99" s="39">
        <f t="shared" si="48"/>
        <v>0</v>
      </c>
      <c r="V99" s="39">
        <f t="shared" si="48"/>
        <v>0</v>
      </c>
      <c r="W99" s="39">
        <f t="shared" si="48"/>
        <v>0</v>
      </c>
      <c r="X99" s="39">
        <f t="shared" si="48"/>
        <v>0</v>
      </c>
      <c r="Y99" s="39">
        <f t="shared" si="48"/>
        <v>0</v>
      </c>
      <c r="Z99" s="39">
        <f t="shared" si="48"/>
        <v>0</v>
      </c>
      <c r="AA99" s="39">
        <f t="shared" si="48"/>
        <v>0</v>
      </c>
      <c r="AB99" s="39">
        <f t="shared" si="48"/>
        <v>0</v>
      </c>
      <c r="AC99" s="39">
        <f t="shared" si="48"/>
        <v>0</v>
      </c>
      <c r="AD99" s="39">
        <f t="shared" si="48"/>
        <v>0</v>
      </c>
      <c r="AE99" s="39">
        <f t="shared" si="48"/>
        <v>0</v>
      </c>
      <c r="AF99" s="39">
        <f t="shared" si="48"/>
        <v>0</v>
      </c>
      <c r="AG99" s="39">
        <f t="shared" si="48"/>
        <v>0</v>
      </c>
      <c r="AH99" s="39">
        <f t="shared" si="48"/>
        <v>0</v>
      </c>
      <c r="AI99" s="39">
        <f t="shared" si="48"/>
        <v>0</v>
      </c>
      <c r="AJ99" s="39">
        <f t="shared" si="48"/>
        <v>0</v>
      </c>
      <c r="AK99" s="39">
        <f t="shared" si="48"/>
        <v>0</v>
      </c>
      <c r="AL99" s="39">
        <f t="shared" si="48"/>
        <v>0</v>
      </c>
      <c r="AM99" s="66">
        <f>SUM(D99:AL99)</f>
        <v>0</v>
      </c>
      <c r="AS99" s="39" t="str">
        <f>IF(ISERROR(AM99/(#REF!-AR99)),"-",AM99/(#REF!-AR99))</f>
        <v>-</v>
      </c>
    </row>
    <row r="100" spans="4:45" ht="18" hidden="1" customHeight="1"/>
    <row r="101" spans="4:45" hidden="1"/>
    <row r="102" spans="4:45" hidden="1"/>
    <row r="103" spans="4:45" hidden="1"/>
    <row r="104" spans="4:45" hidden="1"/>
    <row r="105" spans="4:45" hidden="1"/>
    <row r="106" spans="4:45" hidden="1"/>
    <row r="107" spans="4:45" hidden="1"/>
    <row r="108" spans="4:45" hidden="1">
      <c r="AB108" s="175" t="s">
        <v>171</v>
      </c>
      <c r="AC108" s="176" t="s">
        <v>170</v>
      </c>
      <c r="AD108" s="177" t="s">
        <v>176</v>
      </c>
      <c r="AE108" s="178" t="s">
        <v>168</v>
      </c>
      <c r="AF108" s="179" t="s">
        <v>167</v>
      </c>
    </row>
    <row r="109" spans="4:45" hidden="1">
      <c r="AB109" s="175" t="s">
        <v>23</v>
      </c>
      <c r="AC109">
        <f>COUNTIFS($D$37:$AL$37,"&lt;&gt;0",$D$37:$AL$37,"&lt;0,33")</f>
        <v>0</v>
      </c>
      <c r="AD109">
        <f>COUNTIFS($D$37:$AL$37,"&gt;0,33",$D$37:$AL$37,"&lt;0,51")</f>
        <v>0</v>
      </c>
      <c r="AE109">
        <f>COUNTIFS($D$37:$AL$37,"&gt;0,5",$D$37:$AL$37,"&lt;0,75")</f>
        <v>0</v>
      </c>
      <c r="AF109">
        <f>COUNTIFS($D$37:$AL$37,"&gt;0,74")</f>
        <v>0</v>
      </c>
    </row>
    <row r="110" spans="4:45" hidden="1">
      <c r="AB110" s="175" t="s">
        <v>177</v>
      </c>
      <c r="AC110">
        <f>COUNTIFS(D90:AL90,"&lt;&gt;0",D90:AL90,"&lt;0,33")</f>
        <v>0</v>
      </c>
      <c r="AD110">
        <f>COUNTIFS(D90:AL90,"&gt;0,33",D90:AL90,"&lt;0,51")</f>
        <v>0</v>
      </c>
      <c r="AE110">
        <f>COUNTIFS(D90:AL90,"&gt;0,5",D90:AL90,"&lt;0,75")</f>
        <v>0</v>
      </c>
      <c r="AF110">
        <f>COUNTIFS(D90:AL90,"&gt;0,74")</f>
        <v>0</v>
      </c>
    </row>
    <row r="111" spans="4:45" hidden="1">
      <c r="AB111" s="175" t="s">
        <v>178</v>
      </c>
      <c r="AC111">
        <f>COUNTIFS(D91:AL91,"&lt;&gt;0",D91:AL91,"&lt;0,33")</f>
        <v>0</v>
      </c>
      <c r="AD111">
        <f>COUNTIFS(D91:AL91,"&gt;0,33",D91:AL91,"&lt;0,51")</f>
        <v>0</v>
      </c>
      <c r="AE111">
        <f>COUNTIFS(D91:AL91,"&gt;0,5",D91:AL91,"&lt;0,75")</f>
        <v>0</v>
      </c>
      <c r="AF111">
        <f>COUNTIFS(D91:AL91,"&gt;0,74")</f>
        <v>0</v>
      </c>
    </row>
    <row r="112" spans="4:45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sheetProtection selectLockedCells="1"/>
  <protectedRanges>
    <protectedRange sqref="D43:AL83" name="Plage2"/>
    <protectedRange sqref="D5:AL30" name="Plage1"/>
  </protectedRanges>
  <dataConsolidate/>
  <mergeCells count="131">
    <mergeCell ref="AT77:AT80"/>
    <mergeCell ref="AV77:AV80"/>
    <mergeCell ref="AW77:AW80"/>
    <mergeCell ref="AT81:AT83"/>
    <mergeCell ref="AV81:AV83"/>
    <mergeCell ref="AW81:AW83"/>
    <mergeCell ref="AU77:AU80"/>
    <mergeCell ref="AU81:AU83"/>
    <mergeCell ref="AT69:AT72"/>
    <mergeCell ref="AV69:AV72"/>
    <mergeCell ref="AW69:AW72"/>
    <mergeCell ref="AT73:AT76"/>
    <mergeCell ref="AV73:AV76"/>
    <mergeCell ref="AW73:AW76"/>
    <mergeCell ref="AU69:AU72"/>
    <mergeCell ref="AU73:AU76"/>
    <mergeCell ref="AT63:AT66"/>
    <mergeCell ref="AV63:AV66"/>
    <mergeCell ref="AW63:AW66"/>
    <mergeCell ref="AU60:AU62"/>
    <mergeCell ref="AU63:AU66"/>
    <mergeCell ref="AT43:AT51"/>
    <mergeCell ref="AV43:AV51"/>
    <mergeCell ref="AW43:AW51"/>
    <mergeCell ref="AT56:AT59"/>
    <mergeCell ref="AV56:AV59"/>
    <mergeCell ref="AW56:AW59"/>
    <mergeCell ref="AU43:AU51"/>
    <mergeCell ref="AU56:AU59"/>
    <mergeCell ref="AT60:AT62"/>
    <mergeCell ref="AV60:AV62"/>
    <mergeCell ref="AW60:AW62"/>
    <mergeCell ref="AT20:AT23"/>
    <mergeCell ref="AV20:AV23"/>
    <mergeCell ref="AW20:AW23"/>
    <mergeCell ref="AU15:AU19"/>
    <mergeCell ref="AU20:AU23"/>
    <mergeCell ref="AU24:AU26"/>
    <mergeCell ref="AU27:AU30"/>
    <mergeCell ref="AU5:AU6"/>
    <mergeCell ref="AT7:AT10"/>
    <mergeCell ref="AU7:AU10"/>
    <mergeCell ref="AV7:AV10"/>
    <mergeCell ref="AU11:AU13"/>
    <mergeCell ref="AT24:AT26"/>
    <mergeCell ref="AV24:AV26"/>
    <mergeCell ref="AT5:AT6"/>
    <mergeCell ref="AV5:AV6"/>
    <mergeCell ref="AW5:AW6"/>
    <mergeCell ref="AW8:AW10"/>
    <mergeCell ref="AT11:AT13"/>
    <mergeCell ref="AV11:AV13"/>
    <mergeCell ref="AW11:AW13"/>
    <mergeCell ref="AT15:AT19"/>
    <mergeCell ref="AV15:AV19"/>
    <mergeCell ref="AW15:AW19"/>
    <mergeCell ref="L41:L42"/>
    <mergeCell ref="S41:S42"/>
    <mergeCell ref="O41:O42"/>
    <mergeCell ref="P41:P42"/>
    <mergeCell ref="Q41:Q42"/>
    <mergeCell ref="R41:R42"/>
    <mergeCell ref="AW24:AW26"/>
    <mergeCell ref="AT27:AT30"/>
    <mergeCell ref="AV27:AV30"/>
    <mergeCell ref="AW27:AW30"/>
    <mergeCell ref="AK41:AK42"/>
    <mergeCell ref="B63:B66"/>
    <mergeCell ref="G41:G42"/>
    <mergeCell ref="I41:I42"/>
    <mergeCell ref="J41:J42"/>
    <mergeCell ref="A43:A83"/>
    <mergeCell ref="B73:B76"/>
    <mergeCell ref="B77:B80"/>
    <mergeCell ref="B81:B83"/>
    <mergeCell ref="B69:B72"/>
    <mergeCell ref="F41:F42"/>
    <mergeCell ref="B43:B51"/>
    <mergeCell ref="D41:D42"/>
    <mergeCell ref="A41:C41"/>
    <mergeCell ref="H41:H42"/>
    <mergeCell ref="B56:B59"/>
    <mergeCell ref="B60:B62"/>
    <mergeCell ref="A90:B90"/>
    <mergeCell ref="A91:B91"/>
    <mergeCell ref="A84:B89"/>
    <mergeCell ref="AM93:AS93"/>
    <mergeCell ref="AM41:AM42"/>
    <mergeCell ref="AR41:AR42"/>
    <mergeCell ref="AS41:AS42"/>
    <mergeCell ref="AC41:AC42"/>
    <mergeCell ref="AD41:AD42"/>
    <mergeCell ref="AE41:AE42"/>
    <mergeCell ref="AQ41:AQ42"/>
    <mergeCell ref="AP41:AP42"/>
    <mergeCell ref="AA41:AA42"/>
    <mergeCell ref="AB41:AB42"/>
    <mergeCell ref="AL41:AL42"/>
    <mergeCell ref="M41:M42"/>
    <mergeCell ref="N41:N42"/>
    <mergeCell ref="U41:U42"/>
    <mergeCell ref="V41:V42"/>
    <mergeCell ref="W41:W42"/>
    <mergeCell ref="Y41:Y42"/>
    <mergeCell ref="Z41:Z42"/>
    <mergeCell ref="X41:X42"/>
    <mergeCell ref="T41:T42"/>
    <mergeCell ref="A5:A30"/>
    <mergeCell ref="E41:E42"/>
    <mergeCell ref="B5:B6"/>
    <mergeCell ref="B8:B10"/>
    <mergeCell ref="B15:B19"/>
    <mergeCell ref="B20:B23"/>
    <mergeCell ref="B24:B26"/>
    <mergeCell ref="B27:B30"/>
    <mergeCell ref="AM2:AS2"/>
    <mergeCell ref="A2:C2"/>
    <mergeCell ref="A3:C3"/>
    <mergeCell ref="AP3:AP4"/>
    <mergeCell ref="AQ3:AQ4"/>
    <mergeCell ref="AS3:AS4"/>
    <mergeCell ref="AR3:AR4"/>
    <mergeCell ref="AM3:AM4"/>
    <mergeCell ref="B11:B13"/>
    <mergeCell ref="AF41:AF42"/>
    <mergeCell ref="AG41:AG42"/>
    <mergeCell ref="AH41:AH42"/>
    <mergeCell ref="AI41:AI42"/>
    <mergeCell ref="AJ41:AJ42"/>
    <mergeCell ref="A31:B36"/>
    <mergeCell ref="K41:K42"/>
  </mergeCells>
  <conditionalFormatting sqref="D37:AL37">
    <cfRule type="cellIs" dxfId="67" priority="445" operator="lessThan">
      <formula>0.33</formula>
    </cfRule>
    <cfRule type="cellIs" dxfId="66" priority="446" operator="between">
      <formula>0.51</formula>
      <formula>0.74</formula>
    </cfRule>
    <cfRule type="cellIs" dxfId="65" priority="447" operator="between">
      <formula>0.33</formula>
      <formula>0.5</formula>
    </cfRule>
    <cfRule type="cellIs" dxfId="64" priority="448" operator="greaterThan">
      <formula>0.75</formula>
    </cfRule>
  </conditionalFormatting>
  <conditionalFormatting sqref="AS43:AS83">
    <cfRule type="cellIs" dxfId="63" priority="128" operator="between">
      <formula>0.5</formula>
      <formula>0.74</formula>
    </cfRule>
    <cfRule type="cellIs" dxfId="62" priority="129" operator="between">
      <formula>0.34</formula>
      <formula>0.49</formula>
    </cfRule>
    <cfRule type="cellIs" dxfId="61" priority="130" operator="lessThan">
      <formula>0.33</formula>
    </cfRule>
  </conditionalFormatting>
  <conditionalFormatting sqref="AS43:AS83">
    <cfRule type="cellIs" dxfId="60" priority="124" operator="between">
      <formula>0.33</formula>
      <formula>0.49</formula>
    </cfRule>
    <cfRule type="cellIs" dxfId="59" priority="125" operator="between">
      <formula>0.5</formula>
      <formula>0.74</formula>
    </cfRule>
    <cfRule type="cellIs" dxfId="58" priority="126" operator="greaterThan">
      <formula>0.74</formula>
    </cfRule>
    <cfRule type="cellIs" dxfId="57" priority="127" operator="lessThan">
      <formula>0.33</formula>
    </cfRule>
  </conditionalFormatting>
  <conditionalFormatting sqref="AS5:AS30">
    <cfRule type="cellIs" dxfId="56" priority="110" operator="between">
      <formula>0.2</formula>
      <formula>0.49</formula>
    </cfRule>
    <cfRule type="cellIs" dxfId="55" priority="111" operator="between">
      <formula>0.5</formula>
      <formula>0.79</formula>
    </cfRule>
    <cfRule type="cellIs" dxfId="54" priority="112" operator="greaterThan">
      <formula>0.8</formula>
    </cfRule>
    <cfRule type="cellIs" dxfId="53" priority="113" operator="lessThan">
      <formula>0.2</formula>
    </cfRule>
  </conditionalFormatting>
  <conditionalFormatting sqref="D91:AL91">
    <cfRule type="cellIs" dxfId="52" priority="92" operator="lessThan">
      <formula>0.33</formula>
    </cfRule>
    <cfRule type="cellIs" dxfId="51" priority="93" operator="between">
      <formula>0.51</formula>
      <formula>0.74</formula>
    </cfRule>
    <cfRule type="cellIs" dxfId="50" priority="94" operator="between">
      <formula>0.33</formula>
      <formula>0.5</formula>
    </cfRule>
    <cfRule type="cellIs" dxfId="49" priority="95" operator="greaterThan">
      <formula>0.75</formula>
    </cfRule>
  </conditionalFormatting>
  <conditionalFormatting sqref="D90:AL90">
    <cfRule type="cellIs" dxfId="48" priority="23" operator="lessThan">
      <formula>0.33</formula>
    </cfRule>
    <cfRule type="cellIs" dxfId="47" priority="24" operator="between">
      <formula>0.51</formula>
      <formula>0.74</formula>
    </cfRule>
    <cfRule type="cellIs" dxfId="46" priority="25" operator="between">
      <formula>0.33</formula>
      <formula>0.5</formula>
    </cfRule>
    <cfRule type="cellIs" dxfId="45" priority="26" operator="greaterThan">
      <formula>0.75</formula>
    </cfRule>
  </conditionalFormatting>
  <conditionalFormatting sqref="AL5:AL30">
    <cfRule type="expression" dxfId="44" priority="478">
      <formula>ISBLANK(AL5:BN30)</formula>
    </cfRule>
  </conditionalFormatting>
  <conditionalFormatting sqref="AL43 AL83">
    <cfRule type="expression" dxfId="43" priority="480">
      <formula>ISBLANK(AL43:BN80)</formula>
    </cfRule>
  </conditionalFormatting>
  <conditionalFormatting sqref="AL50:AL56">
    <cfRule type="expression" dxfId="42" priority="487">
      <formula>ISBLANK(AL50:BN91)</formula>
    </cfRule>
  </conditionalFormatting>
  <conditionalFormatting sqref="AL59:AL82">
    <cfRule type="expression" dxfId="41" priority="489">
      <formula>ISBLANK(AL59:BN98)</formula>
    </cfRule>
  </conditionalFormatting>
  <conditionalFormatting sqref="AL44:AL49 AL57:AL58">
    <cfRule type="expression" dxfId="40" priority="491">
      <formula>ISBLANK(AL44:BN84)</formula>
    </cfRule>
  </conditionalFormatting>
  <conditionalFormatting sqref="AK5:AK30">
    <cfRule type="expression" dxfId="39" priority="549">
      <formula>ISBLANK(AK5:BN30)</formula>
    </cfRule>
  </conditionalFormatting>
  <conditionalFormatting sqref="AK43 AK83">
    <cfRule type="expression" dxfId="38" priority="551">
      <formula>ISBLANK(AK43:BN80)</formula>
    </cfRule>
  </conditionalFormatting>
  <conditionalFormatting sqref="AK50:AK56">
    <cfRule type="expression" dxfId="37" priority="558">
      <formula>ISBLANK(AK50:BN91)</formula>
    </cfRule>
  </conditionalFormatting>
  <conditionalFormatting sqref="AK59:AK82">
    <cfRule type="expression" dxfId="36" priority="560">
      <formula>ISBLANK(AK59:BN98)</formula>
    </cfRule>
  </conditionalFormatting>
  <conditionalFormatting sqref="AK44:AK49 AK57:AK58">
    <cfRule type="expression" dxfId="35" priority="562">
      <formula>ISBLANK(AK44:BN84)</formula>
    </cfRule>
  </conditionalFormatting>
  <conditionalFormatting sqref="AJ5:AJ30">
    <cfRule type="expression" dxfId="34" priority="563">
      <formula>ISBLANK(AJ5:BN30)</formula>
    </cfRule>
  </conditionalFormatting>
  <conditionalFormatting sqref="AJ43 AJ83">
    <cfRule type="expression" dxfId="33" priority="565">
      <formula>ISBLANK(AJ43:BN80)</formula>
    </cfRule>
  </conditionalFormatting>
  <conditionalFormatting sqref="AJ50:AJ56">
    <cfRule type="expression" dxfId="32" priority="572">
      <formula>ISBLANK(AJ50:BN91)</formula>
    </cfRule>
  </conditionalFormatting>
  <conditionalFormatting sqref="AJ59:AJ82">
    <cfRule type="expression" dxfId="31" priority="574">
      <formula>ISBLANK(AJ59:BN98)</formula>
    </cfRule>
  </conditionalFormatting>
  <conditionalFormatting sqref="AJ44:AJ49 AJ57:AJ58">
    <cfRule type="expression" dxfId="30" priority="576">
      <formula>ISBLANK(AJ44:BN84)</formula>
    </cfRule>
  </conditionalFormatting>
  <conditionalFormatting sqref="AI5:AI30">
    <cfRule type="expression" dxfId="29" priority="578">
      <formula>ISBLANK(AI5:BO30)</formula>
    </cfRule>
  </conditionalFormatting>
  <conditionalFormatting sqref="AI43 AI83">
    <cfRule type="expression" dxfId="28" priority="580">
      <formula>ISBLANK(AI43:BO80)</formula>
    </cfRule>
  </conditionalFormatting>
  <conditionalFormatting sqref="D41:E42">
    <cfRule type="expression" dxfId="27" priority="584">
      <formula>D3:AL3=""</formula>
    </cfRule>
  </conditionalFormatting>
  <conditionalFormatting sqref="AI50:AI56">
    <cfRule type="expression" dxfId="26" priority="586">
      <formula>ISBLANK(AI50:BO91)</formula>
    </cfRule>
  </conditionalFormatting>
  <conditionalFormatting sqref="AI59:AI82">
    <cfRule type="expression" dxfId="25" priority="588">
      <formula>ISBLANK(AI59:BO98)</formula>
    </cfRule>
  </conditionalFormatting>
  <conditionalFormatting sqref="AI44:AI49 AI57:AI58">
    <cfRule type="expression" dxfId="24" priority="590">
      <formula>ISBLANK(AI44:BO84)</formula>
    </cfRule>
  </conditionalFormatting>
  <conditionalFormatting sqref="AG5:AH30">
    <cfRule type="expression" dxfId="23" priority="608">
      <formula>ISBLANK(AG5:BN30)</formula>
    </cfRule>
  </conditionalFormatting>
  <conditionalFormatting sqref="AG43:AH43 AG83:AH83">
    <cfRule type="expression" dxfId="22" priority="609">
      <formula>ISBLANK(AG43:BN80)</formula>
    </cfRule>
  </conditionalFormatting>
  <conditionalFormatting sqref="AG50:AH56">
    <cfRule type="expression" dxfId="21" priority="612">
      <formula>ISBLANK(AG50:BN91)</formula>
    </cfRule>
  </conditionalFormatting>
  <conditionalFormatting sqref="AG59:AH82">
    <cfRule type="expression" dxfId="20" priority="613">
      <formula>ISBLANK(AG59:BN98)</formula>
    </cfRule>
  </conditionalFormatting>
  <conditionalFormatting sqref="AG44:AH49 AG57:AH58">
    <cfRule type="expression" dxfId="19" priority="614">
      <formula>ISBLANK(AG44:BN84)</formula>
    </cfRule>
  </conditionalFormatting>
  <conditionalFormatting sqref="D5:AF30">
    <cfRule type="expression" dxfId="18" priority="632">
      <formula>ISBLANK(D5:AL30)</formula>
    </cfRule>
  </conditionalFormatting>
  <conditionalFormatting sqref="E43:AF43 D83:AF83">
    <cfRule type="expression" dxfId="17" priority="633">
      <formula>ISBLANK(D43:AL80)</formula>
    </cfRule>
  </conditionalFormatting>
  <conditionalFormatting sqref="F41:AL42">
    <cfRule type="expression" dxfId="16" priority="635">
      <formula>F3:AP3=""</formula>
    </cfRule>
  </conditionalFormatting>
  <conditionalFormatting sqref="D50:AF56">
    <cfRule type="expression" dxfId="15" priority="636">
      <formula>ISBLANK(D50:AL91)</formula>
    </cfRule>
  </conditionalFormatting>
  <conditionalFormatting sqref="D59:AF82">
    <cfRule type="expression" dxfId="14" priority="637">
      <formula>ISBLANK(D59:AL98)</formula>
    </cfRule>
  </conditionalFormatting>
  <conditionalFormatting sqref="D44:AF49 D57:AF58">
    <cfRule type="expression" dxfId="13" priority="638">
      <formula>ISBLANK(D44:AL84)</formula>
    </cfRule>
  </conditionalFormatting>
  <conditionalFormatting sqref="AM37">
    <cfRule type="cellIs" dxfId="12" priority="11" operator="lessThan">
      <formula>0.33</formula>
    </cfRule>
    <cfRule type="cellIs" dxfId="11" priority="12" operator="between">
      <formula>0.51</formula>
      <formula>0.74</formula>
    </cfRule>
    <cfRule type="cellIs" dxfId="10" priority="13" operator="between">
      <formula>0.33</formula>
      <formula>0.5</formula>
    </cfRule>
    <cfRule type="cellIs" dxfId="9" priority="14" operator="greaterThan">
      <formula>0.75</formula>
    </cfRule>
  </conditionalFormatting>
  <conditionalFormatting sqref="AM91">
    <cfRule type="cellIs" dxfId="8" priority="7" operator="lessThan">
      <formula>0.33</formula>
    </cfRule>
    <cfRule type="cellIs" dxfId="7" priority="8" operator="between">
      <formula>0.51</formula>
      <formula>0.74</formula>
    </cfRule>
    <cfRule type="cellIs" dxfId="6" priority="9" operator="between">
      <formula>0.33</formula>
      <formula>0.5</formula>
    </cfRule>
    <cfRule type="cellIs" dxfId="5" priority="10" operator="greaterThan">
      <formula>0.75</formula>
    </cfRule>
  </conditionalFormatting>
  <conditionalFormatting sqref="AM90">
    <cfRule type="cellIs" dxfId="4" priority="3" operator="lessThan">
      <formula>0.33</formula>
    </cfRule>
    <cfRule type="cellIs" dxfId="3" priority="4" operator="between">
      <formula>0.51</formula>
      <formula>0.74</formula>
    </cfRule>
    <cfRule type="cellIs" dxfId="2" priority="5" operator="between">
      <formula>0.33</formula>
      <formula>0.5</formula>
    </cfRule>
    <cfRule type="cellIs" dxfId="1" priority="6" operator="greaterThan">
      <formula>0.75</formula>
    </cfRule>
  </conditionalFormatting>
  <conditionalFormatting sqref="D43">
    <cfRule type="expression" dxfId="0" priority="1">
      <formula>ISBLANK(D43:AF68)</formula>
    </cfRule>
  </conditionalFormatting>
  <dataValidations count="1">
    <dataValidation type="list" allowBlank="1" showInputMessage="1" showErrorMessage="1" sqref="D5:AL30 D43:AL83">
      <formula1>$AU$32:$AU$37</formula1>
    </dataValidation>
  </dataValidations>
  <pageMargins left="0.7" right="0.7" top="0.75" bottom="0.75" header="0.3" footer="0.3"/>
  <pageSetup paperSize="8" scale="5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Saisie!AB3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Saisie!AB4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Saisie!AB43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Saisie!AB44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Saisie!AB45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Saisie!AB46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Saisie!AB47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Saisie!AB48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Saisie!AB49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Saisie!AB50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Saisie!AB51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Saisie!AB52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Saisie!AB53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Saisie!AB54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Saisie!AB55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Saisie!AB56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Saisie!AB57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Saisie!AB58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Saisie!AB59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Saisie!AB60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Saisie!AB61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Saisie!AB62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Saisie!AB63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Saisie!AB64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Saisie!AB65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Saisie!AB66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Saisie!AB67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Saisie!AB68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Saisie!AB69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Saisie!AB70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Saisie!AB71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Saisie!AB72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Saisie!AB73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Saisie!AB74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Saisie!AB75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Saisie!AB76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Saisie!AB77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Saisie!AB78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Saisie!AB79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Saisie!AB80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Saisie!AB81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Saisie!AB82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Saisie!AB83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Saisie!AB5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Saisie!AB6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Saisie!AB7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Saisie!AB8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Saisie!AB9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Saisie!AB10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Saisie!AB11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Saisie!AB12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Saisie!AB13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Saisie!AB14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Saisie!AB15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Saisie!AB16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Saisie!AB17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Saisie!AB18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Saisie!AB19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Saisie!AB20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Saisie!AB21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Saisie!AB22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Saisie!AB23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Saisie!AB24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Saisie!AB25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Saisie!AB26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Saisie!AB27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Saisie!AB28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Saisie!AB29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Saisie!AB30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Saisie!AC3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Saisie!AC4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Saisie!AC43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Saisie!AC44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Saisie!AC45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Saisie!AC46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Saisie!AC47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Saisie!AC48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Saisie!AC49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Saisie!AC50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Saisie!AC51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Saisie!AC52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Saisie!AC53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Saisie!AC54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Saisie!AC55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Saisie!AC56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Saisie!AC57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Saisie!AC58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Saisie!AC59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Saisie!AC60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Saisie!AC61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Saisie!AC62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Saisie!AC63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Saisie!AC64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Saisie!AC65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Saisie!AC66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Saisie!AC67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Saisie!AC68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Saisie!AC69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Saisie!AC70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Saisie!AC71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Saisie!AC72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Saisie!AC73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Saisie!AC74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Saisie!AC75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Saisie!AC76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Saisie!AC77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Saisie!AC78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Saisie!AC79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Saisie!AC80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Saisie!AC81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Saisie!AC82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Saisie!AC83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Saisie!AC5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Saisie!AC6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Saisie!AC7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Saisie!AC8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Saisie!AC9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Saisie!AC10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Saisie!AC11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Saisie!AC12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Saisie!AC13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Saisie!AC14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Saisie!AC15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Saisie!AC16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Saisie!AC17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Saisie!AC18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Saisie!AC19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Saisie!AC20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Saisie!AC21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Saisie!AC22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Saisie!AC23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Saisie!AC24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Saisie!AC25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Saisie!AC26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Saisie!AC27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Saisie!AC28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Saisie!AC29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Saisie!AC30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Saisie!AD3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Saisie!AD4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Saisie!AD43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Saisie!AD44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Saisie!AD45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Saisie!AD46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Saisie!AD47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Saisie!AD48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Saisie!AD49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Saisie!AD50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Saisie!AD51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Saisie!AD52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Saisie!AD53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Saisie!AD54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Saisie!AD55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Saisie!AD56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Saisie!AD57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Saisie!AD58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Saisie!AD59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Saisie!AD60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Saisie!AD61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Saisie!AD62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Saisie!AD63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Saisie!AD64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Saisie!AD65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Saisie!AD66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Saisie!AD67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Saisie!AD68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Saisie!AD69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Saisie!AD70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Saisie!AD71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Saisie!AD72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Saisie!AD73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Saisie!AD74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Saisie!AD75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Saisie!AD76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Saisie!AD77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Saisie!AD78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Saisie!AD79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Saisie!AD80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Saisie!AD81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Saisie!AD82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Saisie!AD83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Saisie!AD5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Saisie!AD6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Saisie!AD7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Saisie!AD8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Saisie!AD9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Saisie!AD10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Saisie!AD11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Saisie!AD12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Saisie!AD13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Saisie!AD14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Saisie!AD15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Saisie!AD16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Saisie!AD17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Saisie!AD18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Saisie!AD19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Saisie!AD20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Saisie!AD21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Saisie!AD22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Saisie!AD23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Saisie!AD24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Saisie!AD25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Saisie!AD26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Saisie!AD27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Saisie!AD28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Saisie!AD29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Saisie!AD30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Saisie!AE3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Saisie!AE4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Saisie!AE43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Saisie!AE44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Saisie!AE45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Saisie!AE46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Saisie!AE47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Saisie!AE48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Saisie!AE49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Saisie!AE50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Saisie!AE51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Saisie!AE52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Saisie!AE53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Saisie!AE54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Saisie!AE55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Saisie!AE56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Saisie!AE57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Saisie!AE58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Saisie!AE59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Saisie!AE60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Saisie!AE61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Saisie!AE62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Saisie!AE63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Saisie!AE64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Saisie!AE65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Saisie!AE66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Saisie!AE67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Saisie!AE68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Saisie!AE69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Saisie!AE70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Saisie!AE71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Saisie!AE72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Saisie!AE73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Saisie!AE74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Saisie!AE75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Saisie!AE76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Saisie!AE77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Saisie!AE78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Saisie!AE79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Saisie!AE80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Saisie!AE81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Saisie!AE82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Saisie!AE83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Saisie!AE5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Saisie!AE6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Saisie!AE7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Saisie!AE8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Saisie!AE9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Saisie!AE10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Saisie!AE11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Saisie!AE12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Saisie!AE13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Saisie!AE14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Saisie!AE15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Saisie!AE16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Saisie!AE17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Saisie!AE18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Saisie!AE19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Saisie!AE20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Saisie!AE21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Saisie!AE22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Saisie!AE23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Saisie!AE24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Saisie!AE25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Saisie!AE26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Saisie!AE27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Saisie!AE28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Saisie!AE29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Saisie!AE30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Saisie!AF3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Saisie!AF4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Saisie!AF43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Saisie!AF44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Saisie!AF45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Saisie!AF46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Saisie!AF47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Saisie!AF48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Saisie!AF49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Saisie!AF50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Saisie!AF51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Saisie!AF52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Saisie!AF53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Saisie!AF54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Saisie!AF55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Saisie!AF56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Saisie!AF57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Saisie!AF58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Saisie!AF59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Saisie!AF60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Saisie!AF61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Saisie!AF62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Saisie!AF63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Saisie!AF64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Saisie!AF65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Saisie!AF66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Saisie!AF67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Saisie!AF68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Saisie!AF69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Saisie!AF70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Saisie!AF71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Saisie!AF72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Saisie!AF73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Saisie!AF74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Saisie!AF75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Saisie!AF76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Saisie!AF77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Saisie!AF78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Saisie!AF79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Saisie!AF80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Saisie!AF81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Saisie!AF82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Saisie!AF83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Saisie!AF5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Saisie!AF6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Saisie!AF7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Saisie!AF8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Saisie!AF9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Saisie!AF10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Saisie!AF11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Saisie!AF12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Saisie!AF13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Saisie!AF14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Saisie!AF15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Saisie!AF16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Saisie!AF17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Saisie!AF18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Saisie!AF19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Saisie!AF20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Saisie!AF21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Saisie!AF22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Saisie!AF23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Saisie!AF24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Saisie!AF25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Saisie!AF26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Saisie!AF27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Saisie!AF28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Saisie!AF29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Saisie!AF30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Saisie!AG3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Saisie!AG4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Saisie!AG43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Saisie!AG44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Saisie!AG45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Saisie!AG46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Saisie!AG47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Saisie!AG48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Saisie!AG49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Saisie!AG50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Saisie!AG51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Saisie!AG52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Saisie!AG53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Saisie!AG54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Saisie!AG55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Saisie!AG56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Saisie!AG57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Saisie!AG58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Saisie!AG59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Saisie!AG60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Saisie!AG61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Saisie!AG62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Saisie!AG63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Saisie!AG64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Saisie!AG65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Saisie!AG66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Saisie!AG67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Saisie!AG68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Saisie!AG69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Saisie!AG70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Saisie!AG71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Saisie!AG72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Saisie!AG73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Saisie!AG74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Saisie!AG75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Saisie!AG76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Saisie!AG77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Saisie!AG78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Saisie!AG79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Saisie!AG80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Saisie!AG81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Saisie!AG82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Saisie!AG83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Saisie!AG5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Saisie!AG6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Saisie!AG7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Saisie!AG8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Saisie!AG9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Saisie!AG10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Saisie!AG11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Saisie!AG12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Saisie!AG13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Saisie!AG14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Saisie!AG15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Saisie!AG16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Saisie!AG17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Saisie!AG18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Saisie!AG19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Saisie!AG20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Saisie!AG21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Saisie!AG22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Saisie!AG23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Saisie!AG24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Saisie!AG25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Saisie!AG26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Saisie!AG27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Saisie!AG28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Saisie!AG29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Saisie!AG30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Saisie!AH3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Saisie!AH4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Saisie!AH43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Saisie!AH44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Saisie!AH45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Saisie!AH46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Saisie!AH47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Saisie!AH48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Saisie!AH49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Saisie!AH50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Saisie!AH51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Saisie!AH52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Saisie!AH53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Saisie!AH54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Saisie!AH55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Saisie!AH56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Saisie!AH57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Saisie!AH58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Saisie!AH59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Saisie!AH60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Saisie!AH61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Saisie!AH62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Saisie!AH63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Saisie!AH64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Saisie!AH65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Saisie!AH66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Saisie!AH67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Saisie!AH68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Saisie!AH69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Saisie!AH70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Saisie!AH71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Saisie!AH72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Saisie!AH73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Saisie!AH74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Saisie!AH75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Saisie!AH76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Saisie!AH77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Saisie!AH78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Saisie!AH79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Saisie!AH80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Saisie!AH81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Saisie!AH82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Saisie!AH83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Saisie!AH5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Saisie!AH6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Saisie!AH7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Saisie!AH8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Saisie!AH9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Saisie!AH10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Saisie!AH11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Saisie!AH12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Saisie!AH13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Saisie!AH14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Saisie!AH15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Saisie!AH16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Saisie!AH17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Saisie!AH18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Saisie!AH19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Saisie!AH20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Saisie!AH21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Saisie!AH22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Saisie!AH23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Saisie!AH24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Saisie!AH25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Saisie!AH26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Saisie!AH27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Saisie!AH28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Saisie!AH29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Saisie!AH30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Saisie!AI3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Saisie!AI4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Saisie!AI43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Saisie!AI44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Saisie!AI45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Saisie!AI46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Saisie!AI47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Saisie!AI48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Saisie!AI49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Saisie!AI50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Saisie!AI51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Saisie!AI52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Saisie!AI53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Saisie!AI54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Saisie!AI55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Saisie!AI56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Saisie!AI57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Saisie!AI58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Saisie!AI59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Saisie!AI60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Saisie!AI61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Saisie!AI62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Saisie!AI63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Saisie!AI64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Saisie!AI65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Saisie!AI66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Saisie!AI67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Saisie!AI68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Saisie!AI69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Saisie!AI70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Saisie!AI71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Saisie!AI72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Saisie!AI73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Saisie!AI74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Saisie!AI75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Saisie!AI76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Saisie!AI77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Saisie!AI78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Saisie!AI79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Saisie!AI80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Saisie!AI81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Saisie!AI82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Saisie!AI83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Saisie!AI5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Saisie!AI6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Saisie!AI7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Saisie!AI8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Saisie!AI9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Saisie!AI10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Saisie!AI11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Saisie!AI12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Saisie!AI13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Saisie!AI14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Saisie!AI15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Saisie!AI16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Saisie!AI17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Saisie!AI18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Saisie!AI19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Saisie!AI20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Saisie!AI21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Saisie!AI22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Saisie!AI23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Saisie!AI24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Saisie!AI25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Saisie!AI26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Saisie!AI27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Saisie!AI28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Saisie!AI29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Saisie!AI30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Saisie!AJ3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Saisie!AJ4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Saisie!AJ43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Saisie!AJ44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Saisie!AJ45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Saisie!AJ46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Saisie!AJ47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Saisie!AJ48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Saisie!AJ49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Saisie!AJ50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Saisie!AJ51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Saisie!AJ52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Saisie!AJ53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Saisie!AJ54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Saisie!AJ55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Saisie!AJ56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Saisie!AJ57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Saisie!AJ58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Saisie!AJ59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Saisie!AJ60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Saisie!AJ61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Saisie!AJ62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Saisie!AJ63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Saisie!AJ64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Saisie!AJ65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Saisie!AJ66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Saisie!AJ67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Saisie!AJ68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Saisie!AJ69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Saisie!AJ70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Saisie!AJ71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Saisie!AJ72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Saisie!AJ73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Saisie!AJ74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Saisie!AJ75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Saisie!AJ76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Saisie!AJ77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Saisie!AJ78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Saisie!AJ79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Saisie!AJ80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Saisie!AJ81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Saisie!AJ82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Saisie!AJ83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Saisie!AJ5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Saisie!AJ6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Saisie!AJ7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Saisie!AJ8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Saisie!AJ9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Saisie!AJ10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Saisie!AJ11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Saisie!AJ12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Saisie!AJ13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Saisie!AJ14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Saisie!AJ15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Saisie!AJ16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Saisie!AJ17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Saisie!AJ18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Saisie!AJ19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Saisie!AJ20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Saisie!AJ21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Saisie!AJ22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Saisie!AJ23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Saisie!AJ24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Saisie!AJ25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Saisie!AJ26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Saisie!AJ27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Saisie!AJ28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Saisie!AJ29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Saisie!AJ30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Saisie!AK3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Saisie!AK4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Saisie!AK43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Saisie!AK44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Saisie!AK45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Saisie!AK46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Saisie!AK47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Saisie!AK48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Saisie!AK49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Saisie!AK50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Saisie!AK51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Saisie!AK52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Saisie!AK53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Saisie!AK54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Saisie!AK55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Saisie!AK56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Saisie!AK57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Saisie!AK58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Saisie!AK59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Saisie!AK60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Saisie!AK61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Saisie!AK62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Saisie!AK63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Saisie!AK64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Saisie!AK65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Saisie!AK66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Saisie!AK67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Saisie!AK68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Saisie!AK69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Saisie!AK70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Saisie!AK71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Saisie!AK72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Saisie!AK73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Saisie!AK74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Saisie!AK75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Saisie!AK76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Saisie!AK77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Saisie!AK78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Saisie!AK79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Saisie!AK80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Saisie!AK81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Saisie!AK82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Saisie!AK83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Saisie!AK5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Saisie!AK6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Saisie!AK7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Saisie!AK8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Saisie!AK9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Saisie!AK10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Saisie!AK11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Saisie!AK12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Saisie!AK13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Saisie!AK14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Saisie!AK15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Saisie!AK16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Saisie!AK17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Saisie!AK18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Saisie!AK19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Saisie!AK20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Saisie!AK21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Saisie!AK22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Saisie!AK23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Saisie!AK24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Saisie!AK25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Saisie!AK26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Saisie!AK27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Saisie!AK28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Saisie!AK29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Saisie!AK30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A4" sqref="A3:A5"/>
    </sheetView>
  </sheetViews>
  <sheetFormatPr baseColWidth="10" defaultColWidth="11.5" defaultRowHeight="12" x14ac:dyDescent="0"/>
  <sheetData>
    <row r="2" spans="1:4">
      <c r="B2" s="1"/>
    </row>
    <row r="3" spans="1:4">
      <c r="A3">
        <v>1</v>
      </c>
      <c r="B3" s="1">
        <v>1</v>
      </c>
      <c r="C3">
        <v>1</v>
      </c>
      <c r="D3">
        <v>1</v>
      </c>
    </row>
    <row r="4" spans="1:4">
      <c r="A4">
        <v>9</v>
      </c>
      <c r="B4" s="2">
        <v>9</v>
      </c>
      <c r="C4">
        <v>2</v>
      </c>
      <c r="D4">
        <v>2</v>
      </c>
    </row>
    <row r="5" spans="1:4">
      <c r="A5" s="2" t="s">
        <v>24</v>
      </c>
      <c r="B5" s="2">
        <v>0</v>
      </c>
      <c r="C5">
        <v>9</v>
      </c>
      <c r="D5">
        <v>3</v>
      </c>
    </row>
    <row r="6" spans="1:4">
      <c r="B6" s="2" t="s">
        <v>24</v>
      </c>
      <c r="C6">
        <v>0</v>
      </c>
      <c r="D6">
        <v>9</v>
      </c>
    </row>
    <row r="7" spans="1:4">
      <c r="C7" s="2" t="s">
        <v>24</v>
      </c>
      <c r="D7">
        <v>0</v>
      </c>
    </row>
    <row r="8" spans="1:4">
      <c r="D8" s="2" t="s">
        <v>24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Saisie!AL3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Saisie!AL4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Saisie!AL43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Saisie!AL44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Saisie!AL45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Saisie!AL46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Saisie!AL47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Saisie!AL48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Saisie!AL49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Saisie!AL50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Saisie!AL51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Saisie!AL52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Saisie!AL53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Saisie!AL54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Saisie!AL55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Saisie!AL56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Saisie!AL57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Saisie!AL58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Saisie!AL59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Saisie!AL60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Saisie!AL61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Saisie!AL62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Saisie!AL63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Saisie!AL64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Saisie!AL65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Saisie!AL66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Saisie!AL67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Saisie!AL68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Saisie!AL69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Saisie!AL70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Saisie!AL71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Saisie!AL72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Saisie!AL73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Saisie!AL74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Saisie!AL75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Saisie!AL76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Saisie!AL77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Saisie!AL78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Saisie!AL79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Saisie!AL80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Saisie!AL81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Saisie!AL82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Saisie!AL83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Saisie!AL5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Saisie!AL6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Saisie!AL7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Saisie!AL8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Saisie!AL9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Saisie!AL10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Saisie!AL11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Saisie!AL12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Saisie!AL13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Saisie!AL14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Saisie!AL15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Saisie!AL16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Saisie!AL17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Saisie!AL18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Saisie!AL19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Saisie!AL20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Saisie!AL21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Saisie!AL22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Saisie!AL23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Saisie!AL24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Saisie!AL25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Saisie!AL26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Saisie!AL27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Saisie!AL28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Saisie!AL29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Saisie!AL30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U64"/>
  <sheetViews>
    <sheetView showGridLines="0" view="pageLayout" zoomScale="80" workbookViewId="0">
      <selection activeCell="B4" sqref="B4"/>
    </sheetView>
  </sheetViews>
  <sheetFormatPr baseColWidth="10" defaultRowHeight="12" x14ac:dyDescent="0"/>
  <cols>
    <col min="1" max="1" width="6.1640625" customWidth="1"/>
    <col min="2" max="2" width="15.83203125" customWidth="1"/>
    <col min="3" max="3" width="5.1640625" customWidth="1"/>
    <col min="4" max="4" width="4.6640625" customWidth="1"/>
    <col min="5" max="5" width="5.5" customWidth="1"/>
    <col min="6" max="7" width="6.6640625" customWidth="1"/>
    <col min="8" max="8" width="10" customWidth="1"/>
    <col min="9" max="9" width="4.5" customWidth="1"/>
    <col min="10" max="10" width="16.1640625" customWidth="1"/>
    <col min="11" max="11" width="4.1640625" customWidth="1"/>
    <col min="12" max="12" width="5.6640625" customWidth="1"/>
    <col min="13" max="14" width="6.6640625" customWidth="1"/>
    <col min="15" max="15" width="19" customWidth="1"/>
    <col min="20" max="20" width="8.33203125" customWidth="1"/>
    <col min="21" max="21" width="8.1640625" customWidth="1"/>
  </cols>
  <sheetData>
    <row r="1" spans="1:21" ht="23">
      <c r="A1" s="300" t="s">
        <v>174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188"/>
      <c r="N1" s="188"/>
    </row>
    <row r="2" spans="1:21" ht="13" thickBot="1">
      <c r="F2" s="168" t="s">
        <v>173</v>
      </c>
      <c r="G2" s="167">
        <v>2017</v>
      </c>
    </row>
    <row r="3" spans="1:21" ht="20" thickTop="1" thickBot="1">
      <c r="O3" s="314" t="s">
        <v>172</v>
      </c>
      <c r="P3" s="315"/>
      <c r="Q3" s="315"/>
      <c r="R3" s="315"/>
      <c r="S3" s="315"/>
      <c r="T3" s="315"/>
      <c r="U3" s="166"/>
    </row>
    <row r="4" spans="1:21" ht="20" thickTop="1" thickBot="1">
      <c r="E4" s="301" t="s">
        <v>175</v>
      </c>
      <c r="F4" s="302"/>
      <c r="G4" s="302"/>
      <c r="H4" s="303"/>
    </row>
    <row r="5" spans="1:21" ht="13" thickTop="1"/>
    <row r="6" spans="1:21" ht="13" thickBot="1"/>
    <row r="7" spans="1:21" ht="20" thickTop="1" thickBot="1">
      <c r="A7" s="194">
        <v>1</v>
      </c>
      <c r="B7" s="195"/>
      <c r="C7" s="55"/>
      <c r="D7" s="55"/>
      <c r="E7" s="55"/>
      <c r="F7" s="55"/>
      <c r="G7" s="55"/>
      <c r="H7" s="55"/>
      <c r="I7" s="55"/>
      <c r="J7" s="55"/>
      <c r="K7" s="55"/>
      <c r="O7" s="165" t="s">
        <v>171</v>
      </c>
      <c r="P7" s="186" t="s">
        <v>170</v>
      </c>
      <c r="Q7" s="164" t="s">
        <v>169</v>
      </c>
      <c r="R7" s="163" t="s">
        <v>168</v>
      </c>
      <c r="S7" s="162" t="s">
        <v>167</v>
      </c>
    </row>
    <row r="8" spans="1:21" ht="13" thickTop="1">
      <c r="A8" s="27"/>
      <c r="B8" s="28"/>
      <c r="C8" s="28"/>
      <c r="D8" s="28"/>
      <c r="E8" s="28"/>
      <c r="F8" s="28"/>
      <c r="G8" s="28"/>
      <c r="H8" s="28"/>
      <c r="I8" s="28"/>
      <c r="J8" s="28"/>
      <c r="K8" s="29"/>
      <c r="O8" s="161" t="s">
        <v>23</v>
      </c>
      <c r="P8" s="159">
        <f>Saisie!AC109</f>
        <v>0</v>
      </c>
      <c r="Q8" s="159">
        <f>Saisie!AD109</f>
        <v>0</v>
      </c>
      <c r="R8" s="159">
        <f>Saisie!AE109</f>
        <v>0</v>
      </c>
      <c r="S8" s="159">
        <f>Saisie!AF109</f>
        <v>0</v>
      </c>
    </row>
    <row r="9" spans="1:21" ht="13">
      <c r="A9" s="158"/>
      <c r="B9" s="157" t="s">
        <v>181</v>
      </c>
      <c r="C9" s="310">
        <f>Classe!D2</f>
        <v>0</v>
      </c>
      <c r="D9" s="310"/>
      <c r="E9" s="310"/>
      <c r="F9" s="310"/>
      <c r="G9" s="310"/>
      <c r="H9" s="310"/>
      <c r="I9" s="310"/>
      <c r="J9" s="117"/>
      <c r="K9" s="23"/>
      <c r="O9" s="161" t="s">
        <v>166</v>
      </c>
      <c r="P9" s="159">
        <f>Saisie!AC110</f>
        <v>0</v>
      </c>
      <c r="Q9" s="159">
        <f>Saisie!AD110</f>
        <v>0</v>
      </c>
      <c r="R9" s="159">
        <f>Saisie!AE110</f>
        <v>0</v>
      </c>
      <c r="S9" s="159">
        <f>Saisie!AF110</f>
        <v>0</v>
      </c>
    </row>
    <row r="10" spans="1:21" ht="14" thickBot="1">
      <c r="A10" s="158"/>
      <c r="B10" s="157" t="s">
        <v>7</v>
      </c>
      <c r="C10" s="310">
        <f>Classe!D3</f>
        <v>0</v>
      </c>
      <c r="D10" s="310"/>
      <c r="E10" s="310"/>
      <c r="F10" s="310"/>
      <c r="G10" s="310"/>
      <c r="H10" s="310"/>
      <c r="I10" s="310"/>
      <c r="J10" s="6"/>
      <c r="K10" s="23"/>
      <c r="O10" s="160" t="s">
        <v>198</v>
      </c>
      <c r="P10" s="159">
        <f>Saisie!AC111</f>
        <v>0</v>
      </c>
      <c r="Q10" s="159">
        <f>Saisie!AD111</f>
        <v>0</v>
      </c>
      <c r="R10" s="159">
        <f>Saisie!AE111</f>
        <v>0</v>
      </c>
      <c r="S10" s="159">
        <f>Saisie!AF111</f>
        <v>0</v>
      </c>
    </row>
    <row r="11" spans="1:21" ht="14" thickTop="1">
      <c r="A11" s="158"/>
      <c r="B11" s="157" t="s">
        <v>8</v>
      </c>
      <c r="C11" s="310">
        <f>Classe!D4</f>
        <v>0</v>
      </c>
      <c r="D11" s="310"/>
      <c r="E11" s="310"/>
      <c r="F11" s="310"/>
      <c r="G11" s="310"/>
      <c r="H11" s="310"/>
      <c r="I11" s="310"/>
      <c r="J11" s="6"/>
      <c r="K11" s="23"/>
    </row>
    <row r="12" spans="1:21" ht="13">
      <c r="A12" s="158"/>
      <c r="B12" s="157"/>
      <c r="C12" s="310">
        <f>Classe!D5</f>
        <v>0</v>
      </c>
      <c r="D12" s="310"/>
      <c r="E12" s="310"/>
      <c r="F12" s="310"/>
      <c r="G12" s="310"/>
      <c r="H12" s="310"/>
      <c r="I12" s="310"/>
      <c r="J12" s="6"/>
      <c r="K12" s="23"/>
    </row>
    <row r="13" spans="1:21" ht="13">
      <c r="A13" s="158"/>
      <c r="B13" s="157" t="s">
        <v>9</v>
      </c>
      <c r="C13" s="310">
        <f>Classe!D6</f>
        <v>0</v>
      </c>
      <c r="D13" s="310"/>
      <c r="E13" s="310"/>
      <c r="F13" s="310"/>
      <c r="G13" s="310"/>
      <c r="H13" s="310"/>
      <c r="I13" s="310"/>
      <c r="J13" s="6"/>
      <c r="K13" s="23"/>
    </row>
    <row r="14" spans="1:21" ht="13">
      <c r="A14" s="158"/>
      <c r="B14" s="157" t="s">
        <v>165</v>
      </c>
      <c r="C14" s="310">
        <f>Classe!F45</f>
        <v>0</v>
      </c>
      <c r="D14" s="310"/>
      <c r="E14" s="310"/>
      <c r="F14" s="310"/>
      <c r="G14" s="310"/>
      <c r="H14" s="310"/>
      <c r="I14" s="310"/>
      <c r="J14" s="6"/>
      <c r="K14" s="23"/>
      <c r="O14" s="156"/>
      <c r="P14" s="156"/>
      <c r="Q14" s="156"/>
      <c r="R14" s="156"/>
      <c r="S14" s="156"/>
    </row>
    <row r="15" spans="1:21" ht="13" thickBo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6"/>
    </row>
    <row r="16" spans="1:21" ht="13" thickTop="1"/>
    <row r="17" spans="1:11" ht="13" thickBot="1"/>
    <row r="18" spans="1:11" ht="20" thickTop="1" thickBot="1">
      <c r="A18" s="194" t="s">
        <v>18</v>
      </c>
      <c r="B18" s="195"/>
    </row>
    <row r="19" spans="1:11" ht="14" thickTop="1" thickBo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9" customHeight="1" thickTop="1" thickBot="1">
      <c r="A20" s="16"/>
      <c r="C20" s="118"/>
      <c r="H20" s="152"/>
      <c r="K20" s="17"/>
    </row>
    <row r="21" spans="1:11" ht="27" customHeight="1" thickTop="1">
      <c r="A21" s="16"/>
      <c r="B21" s="307" t="s">
        <v>119</v>
      </c>
      <c r="C21" s="308"/>
      <c r="D21" s="308"/>
      <c r="E21" s="308"/>
      <c r="F21" s="308"/>
      <c r="G21" s="309"/>
      <c r="H21" s="149" t="e">
        <f>Saisie!AU5</f>
        <v>#DIV/0!</v>
      </c>
      <c r="K21" s="17"/>
    </row>
    <row r="22" spans="1:11" ht="17" customHeight="1">
      <c r="A22" s="16"/>
      <c r="B22" s="304" t="s">
        <v>122</v>
      </c>
      <c r="C22" s="305"/>
      <c r="D22" s="305"/>
      <c r="E22" s="305"/>
      <c r="F22" s="305"/>
      <c r="G22" s="306"/>
      <c r="H22" s="149" t="e">
        <f>Saisie!AU7</f>
        <v>#DIV/0!</v>
      </c>
      <c r="K22" s="17"/>
    </row>
    <row r="23" spans="1:11" ht="28" customHeight="1">
      <c r="A23" s="16"/>
      <c r="B23" s="304" t="s">
        <v>179</v>
      </c>
      <c r="C23" s="305"/>
      <c r="D23" s="305"/>
      <c r="E23" s="305"/>
      <c r="F23" s="305"/>
      <c r="G23" s="306"/>
      <c r="H23" s="149" t="e">
        <f>Saisie!AU11</f>
        <v>#DIV/0!</v>
      </c>
      <c r="K23" s="17"/>
    </row>
    <row r="24" spans="1:11" ht="17" customHeight="1">
      <c r="A24" s="16"/>
      <c r="B24" s="304" t="s">
        <v>131</v>
      </c>
      <c r="C24" s="305"/>
      <c r="D24" s="305"/>
      <c r="E24" s="305"/>
      <c r="F24" s="305"/>
      <c r="G24" s="306"/>
      <c r="H24" s="149" t="e">
        <f>Saisie!AU14</f>
        <v>#DIV/0!</v>
      </c>
      <c r="K24" s="17"/>
    </row>
    <row r="25" spans="1:11" ht="34" customHeight="1">
      <c r="A25" s="16"/>
      <c r="B25" s="304" t="s">
        <v>164</v>
      </c>
      <c r="C25" s="305"/>
      <c r="D25" s="305"/>
      <c r="E25" s="305"/>
      <c r="F25" s="305"/>
      <c r="G25" s="306"/>
      <c r="H25" s="149" t="e">
        <f>Saisie!AU15</f>
        <v>#DIV/0!</v>
      </c>
      <c r="J25" s="151" t="s">
        <v>160</v>
      </c>
      <c r="K25" s="17"/>
    </row>
    <row r="26" spans="1:11" ht="36" customHeight="1">
      <c r="A26" s="16"/>
      <c r="B26" s="304" t="s">
        <v>180</v>
      </c>
      <c r="C26" s="305"/>
      <c r="D26" s="305"/>
      <c r="E26" s="305"/>
      <c r="F26" s="305"/>
      <c r="G26" s="306"/>
      <c r="H26" s="149" t="e">
        <f>Saisie!AU20</f>
        <v>#DIV/0!</v>
      </c>
      <c r="J26" s="148" t="e">
        <f>Saisie!AM37</f>
        <v>#DIV/0!</v>
      </c>
      <c r="K26" s="17"/>
    </row>
    <row r="27" spans="1:11" ht="36" customHeight="1">
      <c r="A27" s="16"/>
      <c r="B27" s="304" t="s">
        <v>163</v>
      </c>
      <c r="C27" s="305"/>
      <c r="D27" s="305"/>
      <c r="E27" s="305"/>
      <c r="F27" s="305"/>
      <c r="G27" s="306"/>
      <c r="H27" s="149" t="e">
        <f>Saisie!AU24</f>
        <v>#DIV/0!</v>
      </c>
      <c r="K27" s="17"/>
    </row>
    <row r="28" spans="1:11" ht="37" customHeight="1" thickBot="1">
      <c r="A28" s="16"/>
      <c r="B28" s="311" t="s">
        <v>147</v>
      </c>
      <c r="C28" s="312"/>
      <c r="D28" s="312"/>
      <c r="E28" s="312"/>
      <c r="F28" s="312"/>
      <c r="G28" s="313"/>
      <c r="H28" s="155" t="e">
        <f>Saisie!AU27</f>
        <v>#DIV/0!</v>
      </c>
      <c r="K28" s="17"/>
    </row>
    <row r="29" spans="1:11" ht="18" thickTop="1">
      <c r="A29" s="16"/>
      <c r="G29" s="144"/>
      <c r="H29" s="144"/>
      <c r="I29" s="144"/>
      <c r="J29" s="143"/>
      <c r="K29" s="17"/>
    </row>
    <row r="30" spans="1:11" ht="13" thickBo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1"/>
    </row>
    <row r="31" spans="1:11" ht="13" thickTop="1"/>
    <row r="33" spans="1:11" ht="17" customHeight="1">
      <c r="B33" s="154"/>
      <c r="C33" s="154"/>
      <c r="D33" s="154"/>
    </row>
    <row r="34" spans="1:11" ht="17">
      <c r="B34" s="153"/>
      <c r="C34" s="153"/>
      <c r="D34" s="153"/>
    </row>
    <row r="43" spans="1:11" ht="13" thickBot="1"/>
    <row r="44" spans="1:11" ht="20" thickTop="1" thickBot="1">
      <c r="A44" s="194" t="s">
        <v>19</v>
      </c>
      <c r="B44" s="195"/>
    </row>
    <row r="45" spans="1:11" ht="14" thickTop="1" thickBo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5"/>
    </row>
    <row r="46" spans="1:11" ht="19" thickTop="1" thickBot="1">
      <c r="A46" s="16"/>
      <c r="C46" s="118"/>
      <c r="H46" s="152"/>
      <c r="K46" s="17"/>
    </row>
    <row r="47" spans="1:11" ht="28.5" customHeight="1" thickTop="1">
      <c r="A47" s="16"/>
      <c r="B47" s="307" t="s">
        <v>43</v>
      </c>
      <c r="C47" s="308"/>
      <c r="D47" s="308"/>
      <c r="E47" s="308"/>
      <c r="F47" s="308"/>
      <c r="G47" s="309"/>
      <c r="H47" s="149" t="e">
        <f>Saisie!AU43</f>
        <v>#DIV/0!</v>
      </c>
      <c r="K47" s="17"/>
    </row>
    <row r="48" spans="1:11" ht="15">
      <c r="A48" s="16"/>
      <c r="B48" s="304" t="s">
        <v>162</v>
      </c>
      <c r="C48" s="305"/>
      <c r="D48" s="305"/>
      <c r="E48" s="305"/>
      <c r="F48" s="305"/>
      <c r="G48" s="306"/>
      <c r="H48" s="149" t="str">
        <f>Saisie!AU52</f>
        <v>-</v>
      </c>
      <c r="K48" s="17"/>
    </row>
    <row r="49" spans="1:11" ht="15">
      <c r="A49" s="16"/>
      <c r="B49" s="304" t="s">
        <v>59</v>
      </c>
      <c r="C49" s="305"/>
      <c r="D49" s="305"/>
      <c r="E49" s="305"/>
      <c r="F49" s="305"/>
      <c r="G49" s="306"/>
      <c r="H49" s="149" t="str">
        <f>Saisie!AU53</f>
        <v>-</v>
      </c>
      <c r="K49" s="17"/>
    </row>
    <row r="50" spans="1:11" ht="15">
      <c r="A50" s="16"/>
      <c r="B50" s="304" t="s">
        <v>61</v>
      </c>
      <c r="C50" s="305"/>
      <c r="D50" s="305"/>
      <c r="E50" s="305"/>
      <c r="F50" s="305"/>
      <c r="G50" s="306"/>
      <c r="H50" s="149" t="str">
        <f>Saisie!AU54</f>
        <v>-</v>
      </c>
      <c r="K50" s="17"/>
    </row>
    <row r="51" spans="1:11" ht="43.5" customHeight="1">
      <c r="A51" s="16"/>
      <c r="B51" s="304" t="s">
        <v>161</v>
      </c>
      <c r="C51" s="305"/>
      <c r="D51" s="305"/>
      <c r="E51" s="305"/>
      <c r="F51" s="305"/>
      <c r="G51" s="306"/>
      <c r="H51" s="149" t="e">
        <f>Saisie!AU55</f>
        <v>#DIV/0!</v>
      </c>
      <c r="J51" s="151" t="s">
        <v>160</v>
      </c>
      <c r="K51" s="17"/>
    </row>
    <row r="52" spans="1:11" ht="29.25" customHeight="1">
      <c r="A52" s="16"/>
      <c r="B52" s="304" t="s">
        <v>68</v>
      </c>
      <c r="C52" s="305"/>
      <c r="D52" s="305"/>
      <c r="E52" s="305"/>
      <c r="F52" s="305"/>
      <c r="G52" s="306"/>
      <c r="H52" s="149" t="e">
        <f>Saisie!AU56</f>
        <v>#DIV/0!</v>
      </c>
      <c r="J52" s="148" t="e">
        <f>Saisie!AM90</f>
        <v>#DIV/0!</v>
      </c>
      <c r="K52" s="150" t="s">
        <v>159</v>
      </c>
    </row>
    <row r="53" spans="1:11" ht="27.75" customHeight="1">
      <c r="A53" s="16"/>
      <c r="B53" s="304" t="s">
        <v>158</v>
      </c>
      <c r="C53" s="305"/>
      <c r="D53" s="305"/>
      <c r="E53" s="305"/>
      <c r="F53" s="305"/>
      <c r="G53" s="306"/>
      <c r="H53" s="149" t="e">
        <f>Saisie!AU60</f>
        <v>#DIV/0!</v>
      </c>
      <c r="J53" s="148" t="e">
        <f>Saisie!AM91</f>
        <v>#DIV/0!</v>
      </c>
      <c r="K53" s="147" t="s">
        <v>157</v>
      </c>
    </row>
    <row r="54" spans="1:11" ht="15">
      <c r="A54" s="16"/>
      <c r="B54" s="304" t="s">
        <v>156</v>
      </c>
      <c r="C54" s="305"/>
      <c r="D54" s="305"/>
      <c r="E54" s="305"/>
      <c r="F54" s="305"/>
      <c r="G54" s="306"/>
      <c r="H54" s="146" t="e">
        <f>Saisie!AU63</f>
        <v>#DIV/0!</v>
      </c>
      <c r="K54" s="17"/>
    </row>
    <row r="55" spans="1:11" ht="43" customHeight="1">
      <c r="A55" s="16"/>
      <c r="B55" s="304" t="s">
        <v>155</v>
      </c>
      <c r="C55" s="305"/>
      <c r="D55" s="305"/>
      <c r="E55" s="305"/>
      <c r="F55" s="305"/>
      <c r="G55" s="306"/>
      <c r="H55" s="145" t="str">
        <f>Saisie!AU67</f>
        <v>-</v>
      </c>
      <c r="I55" s="144"/>
      <c r="J55" s="143"/>
      <c r="K55" s="17"/>
    </row>
    <row r="56" spans="1:11" ht="33" customHeight="1">
      <c r="A56" s="16"/>
      <c r="B56" s="304" t="s">
        <v>154</v>
      </c>
      <c r="C56" s="305"/>
      <c r="D56" s="305"/>
      <c r="E56" s="305"/>
      <c r="F56" s="305"/>
      <c r="G56" s="306"/>
      <c r="H56" s="145" t="e">
        <f>Saisie!AU68</f>
        <v>#DIV/0!</v>
      </c>
      <c r="I56" s="144"/>
      <c r="J56" s="143"/>
      <c r="K56" s="17"/>
    </row>
    <row r="57" spans="1:11" ht="45" customHeight="1">
      <c r="A57" s="16"/>
      <c r="B57" s="304" t="s">
        <v>153</v>
      </c>
      <c r="C57" s="305"/>
      <c r="D57" s="305"/>
      <c r="E57" s="305"/>
      <c r="F57" s="305"/>
      <c r="G57" s="306"/>
      <c r="H57" s="145" t="e">
        <f>Saisie!AU69</f>
        <v>#DIV/0!</v>
      </c>
      <c r="I57" s="144"/>
      <c r="J57" s="143"/>
      <c r="K57" s="17"/>
    </row>
    <row r="58" spans="1:11" ht="17">
      <c r="A58" s="16"/>
      <c r="B58" s="304" t="s">
        <v>101</v>
      </c>
      <c r="C58" s="305"/>
      <c r="D58" s="305"/>
      <c r="E58" s="305"/>
      <c r="F58" s="305"/>
      <c r="G58" s="306"/>
      <c r="H58" s="145" t="e">
        <f>Saisie!AU73</f>
        <v>#DIV/0!</v>
      </c>
      <c r="I58" s="144"/>
      <c r="J58" s="143"/>
      <c r="K58" s="17"/>
    </row>
    <row r="59" spans="1:11" ht="17" customHeight="1">
      <c r="A59" s="142"/>
      <c r="B59" s="304" t="s">
        <v>152</v>
      </c>
      <c r="C59" s="305"/>
      <c r="D59" s="305"/>
      <c r="E59" s="305"/>
      <c r="F59" s="305"/>
      <c r="G59" s="306"/>
      <c r="H59" s="141" t="e">
        <f>Saisie!AU77</f>
        <v>#DIV/0!</v>
      </c>
      <c r="I59" s="22"/>
      <c r="J59" s="6"/>
      <c r="K59" s="17"/>
    </row>
    <row r="60" spans="1:11" ht="30.75" customHeight="1" thickBot="1">
      <c r="A60" s="16"/>
      <c r="B60" s="311" t="s">
        <v>114</v>
      </c>
      <c r="C60" s="312"/>
      <c r="D60" s="312"/>
      <c r="E60" s="312"/>
      <c r="F60" s="312"/>
      <c r="G60" s="313"/>
      <c r="H60" s="140" t="e">
        <f>Saisie!AU81</f>
        <v>#DIV/0!</v>
      </c>
      <c r="I60" s="6"/>
      <c r="J60" s="6"/>
      <c r="K60" s="17"/>
    </row>
    <row r="61" spans="1:11" ht="13" thickTop="1">
      <c r="A61" s="16"/>
      <c r="B61" s="6"/>
      <c r="C61" s="6"/>
      <c r="D61" s="6"/>
      <c r="E61" s="6"/>
      <c r="F61" s="6"/>
      <c r="G61" s="6"/>
      <c r="H61" s="6"/>
      <c r="I61" s="6"/>
      <c r="J61" s="6"/>
      <c r="K61" s="17"/>
    </row>
    <row r="62" spans="1:11" ht="13" thickBo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1"/>
    </row>
    <row r="63" spans="1:11" ht="13" thickTop="1"/>
    <row r="64" spans="1:11" ht="24" customHeight="1"/>
  </sheetData>
  <sheetProtection sheet="1" objects="1" scenarios="1" selectLockedCells="1"/>
  <mergeCells count="34">
    <mergeCell ref="O3:T3"/>
    <mergeCell ref="C14:I14"/>
    <mergeCell ref="A18:B18"/>
    <mergeCell ref="B52:G52"/>
    <mergeCell ref="B53:G53"/>
    <mergeCell ref="B54:G54"/>
    <mergeCell ref="B55:G55"/>
    <mergeCell ref="B21:G21"/>
    <mergeCell ref="B22:G22"/>
    <mergeCell ref="B23:G23"/>
    <mergeCell ref="B24:G24"/>
    <mergeCell ref="B25:G25"/>
    <mergeCell ref="B27:G27"/>
    <mergeCell ref="B26:G26"/>
    <mergeCell ref="B28:G28"/>
    <mergeCell ref="A44:B44"/>
    <mergeCell ref="B50:G50"/>
    <mergeCell ref="B51:G51"/>
    <mergeCell ref="B48:G48"/>
    <mergeCell ref="B58:G58"/>
    <mergeCell ref="B59:G59"/>
    <mergeCell ref="B60:G60"/>
    <mergeCell ref="B56:G56"/>
    <mergeCell ref="B57:G57"/>
    <mergeCell ref="A1:L1"/>
    <mergeCell ref="E4:H4"/>
    <mergeCell ref="A7:B7"/>
    <mergeCell ref="B49:G49"/>
    <mergeCell ref="B47:G47"/>
    <mergeCell ref="C9:I9"/>
    <mergeCell ref="C10:I10"/>
    <mergeCell ref="C11:I11"/>
    <mergeCell ref="C12:I12"/>
    <mergeCell ref="C13:I13"/>
  </mergeCells>
  <phoneticPr fontId="5" type="noConversion"/>
  <pageMargins left="0.19" right="0.19" top="0.39000000000000007" bottom="0.39000000000000007" header="0.31" footer="0.31"/>
  <pageSetup paperSize="9" orientation="portrait"/>
  <rowBreaks count="1" manualBreakCount="1">
    <brk id="43" max="19" man="1"/>
  </rowBreaks>
  <colBreaks count="1" manualBreakCount="1">
    <brk id="12" max="65" man="1"/>
  </colBreaks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A2" sqref="A1:A1048576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15"/>
      <c r="K1" s="115"/>
      <c r="L1" s="115"/>
      <c r="M1" s="115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Saisie!D3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Saisie!D4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Saisie!D43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Saisie!D44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Saisie!D45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Saisie!D46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Saisie!D47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Saisie!D48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Saisie!D49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Saisie!D50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Saisie!D51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Saisie!D52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Saisie!D53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Saisie!D54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Saisie!D55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Saisie!D56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Saisie!D57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Saisie!D58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Saisie!D59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Saisie!D60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Saisie!D61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Saisie!D62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Saisie!D63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Saisie!D64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Saisie!D65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Saisie!D66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Saisie!D67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Saisie!D68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Saisie!D69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Saisie!D70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Saisie!D71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Saisie!D72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Saisie!D73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Saisie!D74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Saisie!D75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Saisie!D76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Saisie!D77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Saisie!D78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Saisie!D79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Saisie!D80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Saisie!D81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Saisie!D82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Saisie!D83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Saisie!D5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Saisie!D6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Saisie!D7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Saisie!D8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Saisie!D9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Saisie!D10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Saisie!D11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Saisie!D12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Saisie!D13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Saisie!D14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Saisie!D15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Saisie!D16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Saisie!D17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Saisie!D18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Saisie!D19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Saisie!D20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Saisie!D21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Saisie!D22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Saisie!D23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Saisie!D24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Saisie!D25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Saisie!D26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Saisie!D27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Saisie!D28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Saisie!D29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Saisie!D30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  <mergeCell ref="A172:B173"/>
    <mergeCell ref="C172:I172"/>
    <mergeCell ref="C173:F173"/>
    <mergeCell ref="C159:E159"/>
    <mergeCell ref="C160:E160"/>
    <mergeCell ref="C161:E161"/>
    <mergeCell ref="C162:E162"/>
    <mergeCell ref="C163:E163"/>
    <mergeCell ref="F163:G163"/>
    <mergeCell ref="A165:B166"/>
    <mergeCell ref="C165:I165"/>
    <mergeCell ref="C166:F166"/>
    <mergeCell ref="C154:E154"/>
    <mergeCell ref="C155:E155"/>
    <mergeCell ref="F155:G155"/>
    <mergeCell ref="A157:B158"/>
    <mergeCell ref="C157:I157"/>
    <mergeCell ref="C158:F158"/>
    <mergeCell ref="C146:E146"/>
    <mergeCell ref="F146:G146"/>
    <mergeCell ref="A148:B149"/>
    <mergeCell ref="C148:I148"/>
    <mergeCell ref="C149:F149"/>
    <mergeCell ref="C150:E150"/>
    <mergeCell ref="C151:E151"/>
    <mergeCell ref="C152:E152"/>
    <mergeCell ref="C153:E153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C145:E145"/>
    <mergeCell ref="A129:B130"/>
    <mergeCell ref="C129:I129"/>
    <mergeCell ref="C130:F130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C122:E122"/>
    <mergeCell ref="F122:G122"/>
    <mergeCell ref="A124:B125"/>
    <mergeCell ref="C124:I124"/>
    <mergeCell ref="C125:F125"/>
    <mergeCell ref="F127:G127"/>
    <mergeCell ref="A118:B119"/>
    <mergeCell ref="C118:I118"/>
    <mergeCell ref="C119:F119"/>
    <mergeCell ref="C120:E120"/>
    <mergeCell ref="C121:E121"/>
    <mergeCell ref="A108:I108"/>
    <mergeCell ref="B109:D109"/>
    <mergeCell ref="F109:I109"/>
    <mergeCell ref="B110:D110"/>
    <mergeCell ref="F110:I111"/>
    <mergeCell ref="B111:D111"/>
    <mergeCell ref="B113:G113"/>
    <mergeCell ref="B114:G114"/>
    <mergeCell ref="A116:I116"/>
    <mergeCell ref="F2:I2"/>
    <mergeCell ref="F3:I4"/>
    <mergeCell ref="C19:E19"/>
    <mergeCell ref="C20:E20"/>
    <mergeCell ref="C21:E21"/>
    <mergeCell ref="A11:B12"/>
    <mergeCell ref="A9:I9"/>
    <mergeCell ref="C14:E14"/>
    <mergeCell ref="C15:E15"/>
    <mergeCell ref="C16:E16"/>
    <mergeCell ref="C17:E17"/>
    <mergeCell ref="C18:E18"/>
    <mergeCell ref="C13:E13"/>
    <mergeCell ref="B7:G7"/>
    <mergeCell ref="B2:D2"/>
    <mergeCell ref="B3:D3"/>
    <mergeCell ref="B4:D4"/>
    <mergeCell ref="A1:I1"/>
    <mergeCell ref="A44:B45"/>
    <mergeCell ref="C45:F45"/>
    <mergeCell ref="C46:E46"/>
    <mergeCell ref="C47:E47"/>
    <mergeCell ref="A39:B40"/>
    <mergeCell ref="C40:F40"/>
    <mergeCell ref="C41:E41"/>
    <mergeCell ref="C42:E42"/>
    <mergeCell ref="F42:G42"/>
    <mergeCell ref="A34:B35"/>
    <mergeCell ref="C35:F35"/>
    <mergeCell ref="C36:E36"/>
    <mergeCell ref="C37:E37"/>
    <mergeCell ref="F37:G37"/>
    <mergeCell ref="C32:E32"/>
    <mergeCell ref="C27:E27"/>
    <mergeCell ref="F27:G27"/>
    <mergeCell ref="A29:B30"/>
    <mergeCell ref="C30:F30"/>
    <mergeCell ref="C31:E31"/>
    <mergeCell ref="F32:G32"/>
    <mergeCell ref="C26:E26"/>
    <mergeCell ref="C12:F12"/>
    <mergeCell ref="C54:E54"/>
    <mergeCell ref="C50:E50"/>
    <mergeCell ref="F50:G50"/>
    <mergeCell ref="B6:G6"/>
    <mergeCell ref="A52:B53"/>
    <mergeCell ref="C53:F53"/>
    <mergeCell ref="C55:E55"/>
    <mergeCell ref="C48:E48"/>
    <mergeCell ref="C49:E49"/>
    <mergeCell ref="F22:G22"/>
    <mergeCell ref="C22:E22"/>
    <mergeCell ref="A24:B25"/>
    <mergeCell ref="C25:F25"/>
    <mergeCell ref="C64:E64"/>
    <mergeCell ref="C65:E65"/>
    <mergeCell ref="F65:G65"/>
    <mergeCell ref="C56:E56"/>
    <mergeCell ref="C57:E57"/>
    <mergeCell ref="F57:G57"/>
    <mergeCell ref="A59:B60"/>
    <mergeCell ref="C60:F60"/>
    <mergeCell ref="C59:I59"/>
    <mergeCell ref="A77:B78"/>
    <mergeCell ref="C78:F78"/>
    <mergeCell ref="C77:I77"/>
    <mergeCell ref="C70:E70"/>
    <mergeCell ref="F70:G70"/>
    <mergeCell ref="A72:B73"/>
    <mergeCell ref="C73:F73"/>
    <mergeCell ref="C72:I72"/>
    <mergeCell ref="A67:B68"/>
    <mergeCell ref="C68:F68"/>
    <mergeCell ref="C69:E69"/>
    <mergeCell ref="C67:I67"/>
    <mergeCell ref="A93:B94"/>
    <mergeCell ref="C94:F94"/>
    <mergeCell ref="C93:I93"/>
    <mergeCell ref="A85:B86"/>
    <mergeCell ref="C86:F86"/>
    <mergeCell ref="C87:E87"/>
    <mergeCell ref="C88:E88"/>
    <mergeCell ref="C89:E89"/>
    <mergeCell ref="C85:I85"/>
    <mergeCell ref="A101:B102"/>
    <mergeCell ref="C102:F102"/>
    <mergeCell ref="C103:E103"/>
    <mergeCell ref="C104:E104"/>
    <mergeCell ref="C105:E105"/>
    <mergeCell ref="C101:I101"/>
    <mergeCell ref="C95:E95"/>
    <mergeCell ref="C96:E96"/>
    <mergeCell ref="C97:E97"/>
    <mergeCell ref="C98:E98"/>
    <mergeCell ref="C99:E99"/>
    <mergeCell ref="F99:G99"/>
    <mergeCell ref="C106:E106"/>
    <mergeCell ref="F106:G106"/>
    <mergeCell ref="C11:I11"/>
    <mergeCell ref="C24:I24"/>
    <mergeCell ref="C29:I29"/>
    <mergeCell ref="C34:I34"/>
    <mergeCell ref="C39:I39"/>
    <mergeCell ref="C44:I44"/>
    <mergeCell ref="C52:I52"/>
    <mergeCell ref="C90:E90"/>
    <mergeCell ref="C91:E91"/>
    <mergeCell ref="F91:G91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C61:E61"/>
    <mergeCell ref="C62:E62"/>
    <mergeCell ref="C63:E63"/>
  </mergeCells>
  <phoneticPr fontId="5" type="noConversion"/>
  <conditionalFormatting sqref="H13">
    <cfRule type="iconSet" priority="40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9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511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512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513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514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515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516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517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B2" sqref="B2:D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1"/>
      <c r="K1" s="181"/>
      <c r="L1" s="181"/>
      <c r="M1" s="181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Saisie!E3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Saisie!E4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Saisie!E43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Saisie!E44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Saisie!E45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Saisie!E46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Saisie!E47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Saisie!E48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Saisie!E49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Saisie!E50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Saisie!E51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Saisie!E52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Saisie!E53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Saisie!E54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Saisie!E55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Saisie!E56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Saisie!E57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Saisie!E58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Saisie!E59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Saisie!E60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Saisie!E61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Saisie!E62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Saisie!E63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Saisie!E64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Saisie!E65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Saisie!E66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Saisie!E67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Saisie!E68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Saisie!E69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Saisie!E70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Saisie!E71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Saisie!E72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Saisie!E73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Saisie!E74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Saisie!E75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Saisie!E76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Saisie!E77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Saisie!E78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Saisie!E79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Saisie!E80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Saisie!E81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Saisie!E82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Saisie!E83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Saisie!E5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Saisie!E6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Saisie!E7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Saisie!E8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Saisie!E9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Saisie!E10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Saisie!E11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Saisie!E12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Saisie!E13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Saisie!E14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Saisie!E15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Saisie!E16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Saisie!E17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Saisie!E18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Saisie!E19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Saisie!E20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Saisie!E21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Saisie!E22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Saisie!E23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Saisie!E24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Saisie!E25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Saisie!E26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Saisie!E27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Saisie!E28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Saisie!E29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Saisie!E30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1"/>
      <c r="K1" s="181"/>
      <c r="L1" s="181"/>
      <c r="M1" s="181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Saisie!F3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Saisie!F4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Saisie!F43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Saisie!F44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Saisie!F45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Saisie!F46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Saisie!F47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Saisie!F48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Saisie!F49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Saisie!F50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Saisie!F51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Saisie!F52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Saisie!F53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Saisie!F54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Saisie!F55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Saisie!F56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Saisie!F57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Saisie!F58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Saisie!F59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Saisie!F60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Saisie!F61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Saisie!F62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Saisie!F63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Saisie!F64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Saisie!F65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Saisie!F66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Saisie!F67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Saisie!F68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Saisie!F69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Saisie!F70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Saisie!F71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Saisie!F72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Saisie!F73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Saisie!F74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Saisie!F75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Saisie!F76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Saisie!F77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Saisie!F78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Saisie!F79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Saisie!F80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Saisie!F81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Saisie!F82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Saisie!F83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Saisie!F5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Saisie!F6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Saisie!F7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Saisie!F8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Saisie!F9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Saisie!F10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Saisie!F11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Saisie!F12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Saisie!F13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Saisie!F14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Saisie!F15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Saisie!F16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Saisie!F17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Saisie!F18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Saisie!F19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Saisie!F20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Saisie!F21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Saisie!F22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Saisie!F23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Saisie!F24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Saisie!F25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Saisie!F26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Saisie!F27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Saisie!F28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Saisie!F29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Saisie!F30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178"/>
  <sheetViews>
    <sheetView showGridLines="0" view="pageLayout" zoomScale="110" workbookViewId="0">
      <selection activeCell="E2" sqref="E2"/>
    </sheetView>
  </sheetViews>
  <sheetFormatPr baseColWidth="10" defaultRowHeight="12" x14ac:dyDescent="0"/>
  <cols>
    <col min="1" max="1" width="18.83203125" style="125" customWidth="1"/>
    <col min="2" max="2" width="8.5" style="125" customWidth="1"/>
    <col min="3" max="5" width="10.83203125" style="125"/>
    <col min="6" max="6" width="7.1640625" style="125" customWidth="1"/>
    <col min="7" max="7" width="20.33203125" style="125" customWidth="1"/>
    <col min="8" max="8" width="6.83203125" style="125" customWidth="1"/>
  </cols>
  <sheetData>
    <row r="1" spans="1:13" ht="24" thickBot="1">
      <c r="A1" s="189" t="s">
        <v>39</v>
      </c>
      <c r="B1" s="189"/>
      <c r="C1" s="189"/>
      <c r="D1" s="189"/>
      <c r="E1" s="189"/>
      <c r="F1" s="189"/>
      <c r="G1" s="189"/>
      <c r="H1" s="189"/>
      <c r="I1" s="189"/>
      <c r="J1" s="182"/>
      <c r="K1" s="182"/>
      <c r="L1" s="182"/>
      <c r="M1" s="182"/>
    </row>
    <row r="2" spans="1:13" ht="25">
      <c r="A2" s="120" t="s">
        <v>6</v>
      </c>
      <c r="B2" s="346">
        <f>Classe!$D$2</f>
        <v>0</v>
      </c>
      <c r="C2" s="346"/>
      <c r="D2" s="347"/>
      <c r="E2" s="121"/>
      <c r="F2" s="331" t="s">
        <v>40</v>
      </c>
      <c r="G2" s="332"/>
      <c r="H2" s="332"/>
      <c r="I2" s="333"/>
    </row>
    <row r="3" spans="1:13" ht="28">
      <c r="A3" s="122" t="s">
        <v>7</v>
      </c>
      <c r="B3" s="348">
        <f>Classe!$D$3</f>
        <v>0</v>
      </c>
      <c r="C3" s="348"/>
      <c r="D3" s="349"/>
      <c r="E3" s="123"/>
      <c r="F3" s="334" t="s">
        <v>118</v>
      </c>
      <c r="G3" s="335"/>
      <c r="H3" s="335"/>
      <c r="I3" s="336"/>
    </row>
    <row r="4" spans="1:13" ht="29" thickBot="1">
      <c r="A4" s="124" t="s">
        <v>14</v>
      </c>
      <c r="B4" s="350">
        <f>Classe!$D$6</f>
        <v>0</v>
      </c>
      <c r="C4" s="350"/>
      <c r="D4" s="351"/>
      <c r="E4" s="123"/>
      <c r="F4" s="337"/>
      <c r="G4" s="338"/>
      <c r="H4" s="338"/>
      <c r="I4" s="339"/>
    </row>
    <row r="5" spans="1:13" ht="13" thickBot="1"/>
    <row r="6" spans="1:13" ht="17">
      <c r="A6" s="126" t="s">
        <v>41</v>
      </c>
      <c r="B6" s="327" t="str">
        <f>Saisie!G3</f>
        <v xml:space="preserve"> </v>
      </c>
      <c r="C6" s="328"/>
      <c r="D6" s="328"/>
      <c r="E6" s="328"/>
      <c r="F6" s="328"/>
      <c r="G6" s="329"/>
    </row>
    <row r="7" spans="1:13" ht="16" thickBot="1">
      <c r="A7" s="127" t="s">
        <v>38</v>
      </c>
      <c r="B7" s="343">
        <f>Saisie!G4</f>
        <v>0</v>
      </c>
      <c r="C7" s="344"/>
      <c r="D7" s="344"/>
      <c r="E7" s="344"/>
      <c r="F7" s="344"/>
      <c r="G7" s="345"/>
    </row>
    <row r="8" spans="1:13" ht="13" thickBot="1"/>
    <row r="9" spans="1:13" ht="24" thickBot="1">
      <c r="A9" s="340" t="s">
        <v>19</v>
      </c>
      <c r="B9" s="341"/>
      <c r="C9" s="341"/>
      <c r="D9" s="341"/>
      <c r="E9" s="341"/>
      <c r="F9" s="341"/>
      <c r="G9" s="341"/>
      <c r="H9" s="341"/>
      <c r="I9" s="342"/>
    </row>
    <row r="10" spans="1:13" ht="13.5" customHeight="1" thickBot="1">
      <c r="A10" s="128"/>
    </row>
    <row r="11" spans="1:13" ht="15">
      <c r="A11" s="322" t="s">
        <v>42</v>
      </c>
      <c r="B11" s="323"/>
      <c r="C11" s="318" t="s">
        <v>43</v>
      </c>
      <c r="D11" s="318"/>
      <c r="E11" s="318"/>
      <c r="F11" s="318"/>
      <c r="G11" s="318"/>
      <c r="H11" s="318"/>
      <c r="I11" s="319"/>
    </row>
    <row r="12" spans="1:13" ht="13">
      <c r="A12" s="324"/>
      <c r="B12" s="325"/>
      <c r="C12" s="326" t="s">
        <v>44</v>
      </c>
      <c r="D12" s="326"/>
      <c r="E12" s="326"/>
      <c r="F12" s="326"/>
      <c r="G12" s="185" t="s">
        <v>193</v>
      </c>
      <c r="H12" s="11"/>
      <c r="I12" s="131"/>
    </row>
    <row r="13" spans="1:13" ht="15">
      <c r="A13" s="132" t="s">
        <v>192</v>
      </c>
      <c r="B13" s="139">
        <v>1</v>
      </c>
      <c r="C13" s="320" t="s">
        <v>45</v>
      </c>
      <c r="D13" s="320"/>
      <c r="E13" s="320"/>
      <c r="F13" s="129">
        <f>Saisie!G43</f>
        <v>0</v>
      </c>
      <c r="G13" s="130" t="str">
        <f t="shared" ref="G13:G21" si="0">IF(F13=1,"OUI",IF(F13=2,"1 erreur",IF(F13=9,"des erreurs","pas de réponse")))</f>
        <v>pas de réponse</v>
      </c>
      <c r="H13" s="133">
        <f>IF(F13=1,1,IF(F13=2,0.5,0))</f>
        <v>0</v>
      </c>
      <c r="I13" s="131"/>
    </row>
    <row r="14" spans="1:13" ht="15">
      <c r="A14" s="134"/>
      <c r="B14" s="139">
        <v>2</v>
      </c>
      <c r="C14" s="320" t="s">
        <v>46</v>
      </c>
      <c r="D14" s="320"/>
      <c r="E14" s="320"/>
      <c r="F14" s="129">
        <f>Saisie!G44</f>
        <v>0</v>
      </c>
      <c r="G14" s="130" t="str">
        <f t="shared" si="0"/>
        <v>pas de réponse</v>
      </c>
      <c r="H14" s="133">
        <f t="shared" ref="H14:H21" si="1">IF(F14=1,1,IF(F14=2,0.5,0))</f>
        <v>0</v>
      </c>
      <c r="I14" s="131"/>
    </row>
    <row r="15" spans="1:13" ht="15">
      <c r="A15" s="134"/>
      <c r="B15" s="139">
        <v>3</v>
      </c>
      <c r="C15" s="320" t="s">
        <v>47</v>
      </c>
      <c r="D15" s="320"/>
      <c r="E15" s="320"/>
      <c r="F15" s="129">
        <f>Saisie!G45</f>
        <v>0</v>
      </c>
      <c r="G15" s="130" t="str">
        <f t="shared" si="0"/>
        <v>pas de réponse</v>
      </c>
      <c r="H15" s="133">
        <f t="shared" si="1"/>
        <v>0</v>
      </c>
      <c r="I15" s="131"/>
    </row>
    <row r="16" spans="1:13" ht="15">
      <c r="A16" s="134"/>
      <c r="B16" s="139">
        <v>4</v>
      </c>
      <c r="C16" s="320" t="s">
        <v>48</v>
      </c>
      <c r="D16" s="320"/>
      <c r="E16" s="320"/>
      <c r="F16" s="129">
        <f>Saisie!G46</f>
        <v>0</v>
      </c>
      <c r="G16" s="130" t="str">
        <f t="shared" si="0"/>
        <v>pas de réponse</v>
      </c>
      <c r="H16" s="133">
        <f t="shared" si="1"/>
        <v>0</v>
      </c>
      <c r="I16" s="131"/>
    </row>
    <row r="17" spans="1:9" ht="15">
      <c r="A17" s="134"/>
      <c r="B17" s="139">
        <v>5</v>
      </c>
      <c r="C17" s="320" t="s">
        <v>47</v>
      </c>
      <c r="D17" s="320"/>
      <c r="E17" s="320"/>
      <c r="F17" s="129">
        <f>Saisie!G47</f>
        <v>0</v>
      </c>
      <c r="G17" s="130" t="str">
        <f t="shared" si="0"/>
        <v>pas de réponse</v>
      </c>
      <c r="H17" s="133">
        <f t="shared" si="1"/>
        <v>0</v>
      </c>
      <c r="I17" s="131"/>
    </row>
    <row r="18" spans="1:9" ht="15">
      <c r="A18" s="134"/>
      <c r="B18" s="139">
        <v>6</v>
      </c>
      <c r="C18" s="320" t="s">
        <v>50</v>
      </c>
      <c r="D18" s="320"/>
      <c r="E18" s="320"/>
      <c r="F18" s="129">
        <f>Saisie!G48</f>
        <v>0</v>
      </c>
      <c r="G18" s="130" t="str">
        <f t="shared" si="0"/>
        <v>pas de réponse</v>
      </c>
      <c r="H18" s="133">
        <f t="shared" si="1"/>
        <v>0</v>
      </c>
      <c r="I18" s="131"/>
    </row>
    <row r="19" spans="1:9" ht="15">
      <c r="A19" s="134"/>
      <c r="B19" s="139">
        <v>7</v>
      </c>
      <c r="C19" s="320" t="s">
        <v>51</v>
      </c>
      <c r="D19" s="320"/>
      <c r="E19" s="320"/>
      <c r="F19" s="129">
        <f>Saisie!G49</f>
        <v>0</v>
      </c>
      <c r="G19" s="130" t="str">
        <f t="shared" si="0"/>
        <v>pas de réponse</v>
      </c>
      <c r="H19" s="133">
        <f t="shared" si="1"/>
        <v>0</v>
      </c>
      <c r="I19" s="131"/>
    </row>
    <row r="20" spans="1:9" ht="15">
      <c r="A20" s="134"/>
      <c r="B20" s="139">
        <v>8</v>
      </c>
      <c r="C20" s="320" t="s">
        <v>52</v>
      </c>
      <c r="D20" s="320"/>
      <c r="E20" s="320"/>
      <c r="F20" s="129">
        <f>Saisie!G50</f>
        <v>0</v>
      </c>
      <c r="G20" s="130" t="str">
        <f t="shared" si="0"/>
        <v>pas de réponse</v>
      </c>
      <c r="H20" s="133">
        <f t="shared" si="1"/>
        <v>0</v>
      </c>
      <c r="I20" s="131"/>
    </row>
    <row r="21" spans="1:9" ht="15">
      <c r="A21" s="134"/>
      <c r="B21" s="139">
        <v>9</v>
      </c>
      <c r="C21" s="320" t="s">
        <v>53</v>
      </c>
      <c r="D21" s="320"/>
      <c r="E21" s="320"/>
      <c r="F21" s="129">
        <f>Saisie!G51</f>
        <v>0</v>
      </c>
      <c r="G21" s="130" t="str">
        <f t="shared" si="0"/>
        <v>pas de réponse</v>
      </c>
      <c r="H21" s="133">
        <f t="shared" si="1"/>
        <v>0</v>
      </c>
      <c r="I21" s="131"/>
    </row>
    <row r="22" spans="1:9" ht="14" thickBot="1">
      <c r="A22" s="135"/>
      <c r="B22" s="136"/>
      <c r="C22" s="316" t="s">
        <v>194</v>
      </c>
      <c r="D22" s="316"/>
      <c r="E22" s="316"/>
      <c r="F22" s="317">
        <f>SUM(H13:H21)/9</f>
        <v>0</v>
      </c>
      <c r="G22" s="317"/>
      <c r="H22" s="136"/>
      <c r="I22" s="137"/>
    </row>
    <row r="23" spans="1:9" ht="13" thickBot="1"/>
    <row r="24" spans="1:9" ht="15">
      <c r="A24" s="322" t="s">
        <v>54</v>
      </c>
      <c r="B24" s="323"/>
      <c r="C24" s="318" t="s">
        <v>55</v>
      </c>
      <c r="D24" s="318"/>
      <c r="E24" s="318"/>
      <c r="F24" s="318"/>
      <c r="G24" s="318"/>
      <c r="H24" s="318"/>
      <c r="I24" s="319"/>
    </row>
    <row r="25" spans="1:9" ht="13">
      <c r="A25" s="324"/>
      <c r="B25" s="325"/>
      <c r="C25" s="326" t="s">
        <v>56</v>
      </c>
      <c r="D25" s="326"/>
      <c r="E25" s="326"/>
      <c r="F25" s="326"/>
      <c r="G25" s="185" t="s">
        <v>193</v>
      </c>
      <c r="H25" s="11"/>
      <c r="I25" s="131"/>
    </row>
    <row r="26" spans="1:9" ht="15">
      <c r="A26" s="132" t="s">
        <v>49</v>
      </c>
      <c r="B26" s="139">
        <v>10</v>
      </c>
      <c r="C26" s="320" t="s">
        <v>57</v>
      </c>
      <c r="D26" s="320"/>
      <c r="E26" s="320"/>
      <c r="F26" s="129">
        <f>Saisie!G52</f>
        <v>0</v>
      </c>
      <c r="G26" s="130" t="str">
        <f>IF(F26=1,"OUI",IF(F26=2,"1 erreur",IF(F26=9,"des erreurs","pas de réponse")))</f>
        <v>pas de réponse</v>
      </c>
      <c r="H26" s="133">
        <f>IF(F26=1,1,IF(F26=2,0.5,0))</f>
        <v>0</v>
      </c>
      <c r="I26" s="131"/>
    </row>
    <row r="27" spans="1:9" ht="14" thickBot="1">
      <c r="A27" s="135"/>
      <c r="B27" s="136"/>
      <c r="C27" s="316" t="s">
        <v>194</v>
      </c>
      <c r="D27" s="316"/>
      <c r="E27" s="316"/>
      <c r="F27" s="317">
        <f>SUM(H26:H26)/1</f>
        <v>0</v>
      </c>
      <c r="G27" s="317"/>
      <c r="H27" s="136"/>
      <c r="I27" s="137"/>
    </row>
    <row r="28" spans="1:9" ht="13" thickBot="1"/>
    <row r="29" spans="1:9" ht="15">
      <c r="A29" s="322" t="s">
        <v>58</v>
      </c>
      <c r="B29" s="323"/>
      <c r="C29" s="318" t="s">
        <v>59</v>
      </c>
      <c r="D29" s="318"/>
      <c r="E29" s="318"/>
      <c r="F29" s="318"/>
      <c r="G29" s="318"/>
      <c r="H29" s="318"/>
      <c r="I29" s="319"/>
    </row>
    <row r="30" spans="1:9" ht="13">
      <c r="A30" s="324"/>
      <c r="B30" s="325"/>
      <c r="C30" s="326" t="s">
        <v>44</v>
      </c>
      <c r="D30" s="326"/>
      <c r="E30" s="326"/>
      <c r="F30" s="326"/>
      <c r="G30" s="185" t="s">
        <v>193</v>
      </c>
      <c r="H30" s="11"/>
      <c r="I30" s="131"/>
    </row>
    <row r="31" spans="1:9" ht="15">
      <c r="A31" s="132" t="s">
        <v>49</v>
      </c>
      <c r="B31" s="139">
        <v>11</v>
      </c>
      <c r="C31" s="320" t="s">
        <v>57</v>
      </c>
      <c r="D31" s="320"/>
      <c r="E31" s="320"/>
      <c r="F31" s="129">
        <f>Saisie!G53</f>
        <v>0</v>
      </c>
      <c r="G31" s="130" t="str">
        <f>IF(F31=1,"OUI",IF(F31=2,"1 erreur",IF(F31=9,"des erreurs","pas de réponse")))</f>
        <v>pas de réponse</v>
      </c>
      <c r="H31" s="133">
        <f>IF(F31=1,1,IF(F31=2,0.5,0))</f>
        <v>0</v>
      </c>
      <c r="I31" s="131"/>
    </row>
    <row r="32" spans="1:9" ht="14" thickBot="1">
      <c r="A32" s="135"/>
      <c r="B32" s="136"/>
      <c r="C32" s="316" t="s">
        <v>194</v>
      </c>
      <c r="D32" s="316"/>
      <c r="E32" s="316"/>
      <c r="F32" s="317">
        <f>SUM(H31:H31)/1</f>
        <v>0</v>
      </c>
      <c r="G32" s="317"/>
      <c r="H32" s="136"/>
      <c r="I32" s="137"/>
    </row>
    <row r="33" spans="1:9" ht="13" thickBot="1"/>
    <row r="34" spans="1:9" ht="15">
      <c r="A34" s="322" t="s">
        <v>60</v>
      </c>
      <c r="B34" s="323"/>
      <c r="C34" s="318" t="s">
        <v>61</v>
      </c>
      <c r="D34" s="318"/>
      <c r="E34" s="318"/>
      <c r="F34" s="318"/>
      <c r="G34" s="318"/>
      <c r="H34" s="318"/>
      <c r="I34" s="319"/>
    </row>
    <row r="35" spans="1:9" ht="13">
      <c r="A35" s="324"/>
      <c r="B35" s="325"/>
      <c r="C35" s="326" t="s">
        <v>62</v>
      </c>
      <c r="D35" s="326"/>
      <c r="E35" s="326"/>
      <c r="F35" s="326"/>
      <c r="G35" s="185" t="s">
        <v>193</v>
      </c>
      <c r="H35" s="11"/>
      <c r="I35" s="131"/>
    </row>
    <row r="36" spans="1:9" ht="13">
      <c r="A36" s="132" t="s">
        <v>49</v>
      </c>
      <c r="B36" s="139">
        <v>12</v>
      </c>
      <c r="C36" s="320" t="s">
        <v>63</v>
      </c>
      <c r="D36" s="320"/>
      <c r="E36" s="320"/>
      <c r="F36" s="129">
        <f>Saisie!G54</f>
        <v>0</v>
      </c>
      <c r="G36" s="130" t="str">
        <f>IF(F36=1,"OUI",IF(F36=2,"1 erreur",IF(F36=9,"des erreurs","pas de réponse")))</f>
        <v>pas de réponse</v>
      </c>
      <c r="H36" s="138">
        <f>IF(F36=1,1,IF(F36=2,0.5,0))</f>
        <v>0</v>
      </c>
      <c r="I36" s="131"/>
    </row>
    <row r="37" spans="1:9" ht="13" thickBot="1">
      <c r="A37" s="135"/>
      <c r="B37" s="136"/>
      <c r="C37" s="316" t="s">
        <v>194</v>
      </c>
      <c r="D37" s="316"/>
      <c r="E37" s="316"/>
      <c r="F37" s="330">
        <f>SUM(H36:H36)/1</f>
        <v>0</v>
      </c>
      <c r="G37" s="330"/>
      <c r="H37" s="136"/>
      <c r="I37" s="137"/>
    </row>
    <row r="38" spans="1:9" ht="13" thickBot="1"/>
    <row r="39" spans="1:9" ht="15">
      <c r="A39" s="322" t="s">
        <v>64</v>
      </c>
      <c r="B39" s="323"/>
      <c r="C39" s="318" t="s">
        <v>65</v>
      </c>
      <c r="D39" s="318"/>
      <c r="E39" s="318"/>
      <c r="F39" s="318"/>
      <c r="G39" s="318"/>
      <c r="H39" s="318"/>
      <c r="I39" s="319"/>
    </row>
    <row r="40" spans="1:9" ht="13">
      <c r="A40" s="324"/>
      <c r="B40" s="325"/>
      <c r="C40" s="326" t="s">
        <v>62</v>
      </c>
      <c r="D40" s="326"/>
      <c r="E40" s="326"/>
      <c r="F40" s="326"/>
      <c r="G40" s="185" t="s">
        <v>193</v>
      </c>
      <c r="H40" s="11"/>
      <c r="I40" s="131"/>
    </row>
    <row r="41" spans="1:9" ht="13">
      <c r="A41" s="132" t="s">
        <v>49</v>
      </c>
      <c r="B41" s="139">
        <v>13</v>
      </c>
      <c r="C41" s="320" t="s">
        <v>66</v>
      </c>
      <c r="D41" s="320"/>
      <c r="E41" s="320"/>
      <c r="F41" s="129">
        <f>Saisie!G55</f>
        <v>0</v>
      </c>
      <c r="G41" s="130" t="str">
        <f>IF(F41=1,"OUI",IF(F41=2,"1 erreur",IF(F41=9,"des erreurs","pas de réponse")))</f>
        <v>pas de réponse</v>
      </c>
      <c r="H41" s="138">
        <f>IF(F41=1,1,IF(F41=2,0.5,0))</f>
        <v>0</v>
      </c>
      <c r="I41" s="131"/>
    </row>
    <row r="42" spans="1:9" ht="13" thickBot="1">
      <c r="A42" s="135"/>
      <c r="B42" s="136"/>
      <c r="C42" s="316" t="s">
        <v>194</v>
      </c>
      <c r="D42" s="316"/>
      <c r="E42" s="316"/>
      <c r="F42" s="330">
        <f>SUM(H41:H41)/1</f>
        <v>0</v>
      </c>
      <c r="G42" s="330"/>
      <c r="H42" s="136"/>
      <c r="I42" s="137"/>
    </row>
    <row r="43" spans="1:9" ht="13" thickBot="1"/>
    <row r="44" spans="1:9" ht="15">
      <c r="A44" s="322" t="s">
        <v>67</v>
      </c>
      <c r="B44" s="323"/>
      <c r="C44" s="318" t="s">
        <v>68</v>
      </c>
      <c r="D44" s="318"/>
      <c r="E44" s="318"/>
      <c r="F44" s="318"/>
      <c r="G44" s="318"/>
      <c r="H44" s="318"/>
      <c r="I44" s="319"/>
    </row>
    <row r="45" spans="1:9" ht="13">
      <c r="A45" s="324"/>
      <c r="B45" s="325"/>
      <c r="C45" s="326" t="s">
        <v>69</v>
      </c>
      <c r="D45" s="326"/>
      <c r="E45" s="326"/>
      <c r="F45" s="326"/>
      <c r="G45" s="185" t="s">
        <v>193</v>
      </c>
      <c r="H45" s="11"/>
      <c r="I45" s="131"/>
    </row>
    <row r="46" spans="1:9" ht="15">
      <c r="A46" s="132" t="s">
        <v>192</v>
      </c>
      <c r="B46" s="139">
        <v>14</v>
      </c>
      <c r="C46" s="320" t="s">
        <v>70</v>
      </c>
      <c r="D46" s="320"/>
      <c r="E46" s="320"/>
      <c r="F46" s="129">
        <f>Saisie!G56</f>
        <v>0</v>
      </c>
      <c r="G46" s="130" t="str">
        <f t="shared" ref="G46:G49" si="2">IF(F46=1,"OUI",IF(F46=2,"1 erreur",IF(F46=9,"des erreurs","pas de réponse")))</f>
        <v>pas de réponse</v>
      </c>
      <c r="H46" s="133">
        <f>IF(F46=1,1,IF(F46=2,0.5,0))</f>
        <v>0</v>
      </c>
      <c r="I46" s="131"/>
    </row>
    <row r="47" spans="1:9" ht="15">
      <c r="A47" s="134"/>
      <c r="B47" s="139">
        <v>15</v>
      </c>
      <c r="C47" s="320" t="s">
        <v>71</v>
      </c>
      <c r="D47" s="320"/>
      <c r="E47" s="320"/>
      <c r="F47" s="129">
        <f>Saisie!G57</f>
        <v>0</v>
      </c>
      <c r="G47" s="130" t="str">
        <f t="shared" si="2"/>
        <v>pas de réponse</v>
      </c>
      <c r="H47" s="133">
        <f t="shared" ref="H47:H49" si="3">IF(F47=1,1,IF(F47=2,0.5,0))</f>
        <v>0</v>
      </c>
      <c r="I47" s="131"/>
    </row>
    <row r="48" spans="1:9" ht="15">
      <c r="A48" s="134"/>
      <c r="B48" s="139">
        <v>16</v>
      </c>
      <c r="C48" s="320" t="s">
        <v>72</v>
      </c>
      <c r="D48" s="320"/>
      <c r="E48" s="320"/>
      <c r="F48" s="129">
        <f>Saisie!G58</f>
        <v>0</v>
      </c>
      <c r="G48" s="130" t="str">
        <f t="shared" si="2"/>
        <v>pas de réponse</v>
      </c>
      <c r="H48" s="133">
        <f t="shared" si="3"/>
        <v>0</v>
      </c>
      <c r="I48" s="131"/>
    </row>
    <row r="49" spans="1:9" ht="15">
      <c r="A49" s="134"/>
      <c r="B49" s="139">
        <v>17</v>
      </c>
      <c r="C49" s="320" t="s">
        <v>73</v>
      </c>
      <c r="D49" s="320"/>
      <c r="E49" s="320"/>
      <c r="F49" s="129">
        <f>Saisie!G59</f>
        <v>0</v>
      </c>
      <c r="G49" s="130" t="str">
        <f t="shared" si="2"/>
        <v>pas de réponse</v>
      </c>
      <c r="H49" s="133">
        <f t="shared" si="3"/>
        <v>0</v>
      </c>
      <c r="I49" s="131"/>
    </row>
    <row r="50" spans="1:9" ht="14" thickBot="1">
      <c r="A50" s="135"/>
      <c r="B50" s="136"/>
      <c r="C50" s="316" t="s">
        <v>194</v>
      </c>
      <c r="D50" s="316"/>
      <c r="E50" s="316"/>
      <c r="F50" s="317">
        <f>SUM(H46:H49)/4</f>
        <v>0</v>
      </c>
      <c r="G50" s="317"/>
      <c r="H50" s="136"/>
      <c r="I50" s="137"/>
    </row>
    <row r="51" spans="1:9" ht="13" thickBot="1"/>
    <row r="52" spans="1:9" ht="15">
      <c r="A52" s="322" t="s">
        <v>74</v>
      </c>
      <c r="B52" s="323"/>
      <c r="C52" s="318" t="s">
        <v>75</v>
      </c>
      <c r="D52" s="318"/>
      <c r="E52" s="318"/>
      <c r="F52" s="318"/>
      <c r="G52" s="318"/>
      <c r="H52" s="318"/>
      <c r="I52" s="319"/>
    </row>
    <row r="53" spans="1:9" ht="13">
      <c r="A53" s="324"/>
      <c r="B53" s="325"/>
      <c r="C53" s="326" t="s">
        <v>62</v>
      </c>
      <c r="D53" s="326"/>
      <c r="E53" s="326"/>
      <c r="F53" s="326"/>
      <c r="G53" s="185" t="s">
        <v>193</v>
      </c>
      <c r="H53" s="11"/>
      <c r="I53" s="131"/>
    </row>
    <row r="54" spans="1:9" ht="15">
      <c r="A54" s="132" t="s">
        <v>192</v>
      </c>
      <c r="B54" s="139">
        <v>18</v>
      </c>
      <c r="C54" s="320" t="s">
        <v>76</v>
      </c>
      <c r="D54" s="320"/>
      <c r="E54" s="320"/>
      <c r="F54" s="129">
        <f>Saisie!G60</f>
        <v>0</v>
      </c>
      <c r="G54" s="130" t="str">
        <f t="shared" ref="G54:G56" si="4">IF(F54=1,"OUI",IF(F54=2,"1 erreur",IF(F54=9,"des erreurs","pas de réponse")))</f>
        <v>pas de réponse</v>
      </c>
      <c r="H54" s="133">
        <f>IF(F54=1,1,IF(F54=2,0.5,0))</f>
        <v>0</v>
      </c>
      <c r="I54" s="131"/>
    </row>
    <row r="55" spans="1:9" ht="15">
      <c r="A55" s="134"/>
      <c r="B55" s="139">
        <v>19</v>
      </c>
      <c r="C55" s="320" t="s">
        <v>77</v>
      </c>
      <c r="D55" s="320"/>
      <c r="E55" s="320"/>
      <c r="F55" s="129">
        <f>Saisie!G61</f>
        <v>0</v>
      </c>
      <c r="G55" s="130" t="str">
        <f t="shared" si="4"/>
        <v>pas de réponse</v>
      </c>
      <c r="H55" s="133">
        <f t="shared" ref="H55:H56" si="5">IF(F55=1,1,IF(F55=2,0.5,0))</f>
        <v>0</v>
      </c>
      <c r="I55" s="131"/>
    </row>
    <row r="56" spans="1:9" ht="15">
      <c r="A56" s="134"/>
      <c r="B56" s="139">
        <v>20</v>
      </c>
      <c r="C56" s="320" t="s">
        <v>78</v>
      </c>
      <c r="D56" s="320"/>
      <c r="E56" s="320"/>
      <c r="F56" s="129">
        <f>Saisie!G62</f>
        <v>0</v>
      </c>
      <c r="G56" s="130" t="str">
        <f t="shared" si="4"/>
        <v>pas de réponse</v>
      </c>
      <c r="H56" s="133">
        <f t="shared" si="5"/>
        <v>0</v>
      </c>
      <c r="I56" s="131"/>
    </row>
    <row r="57" spans="1:9" ht="14" thickBot="1">
      <c r="A57" s="135"/>
      <c r="B57" s="136"/>
      <c r="C57" s="316" t="s">
        <v>194</v>
      </c>
      <c r="D57" s="316"/>
      <c r="E57" s="316"/>
      <c r="F57" s="317">
        <f>SUM(H54:H56)/3</f>
        <v>0</v>
      </c>
      <c r="G57" s="317"/>
      <c r="H57" s="136"/>
      <c r="I57" s="137"/>
    </row>
    <row r="58" spans="1:9" ht="13" thickBot="1"/>
    <row r="59" spans="1:9" ht="15">
      <c r="A59" s="322" t="s">
        <v>79</v>
      </c>
      <c r="B59" s="323"/>
      <c r="C59" s="318" t="s">
        <v>80</v>
      </c>
      <c r="D59" s="318"/>
      <c r="E59" s="318"/>
      <c r="F59" s="318"/>
      <c r="G59" s="318"/>
      <c r="H59" s="318"/>
      <c r="I59" s="319"/>
    </row>
    <row r="60" spans="1:9" ht="13">
      <c r="A60" s="324"/>
      <c r="B60" s="325"/>
      <c r="C60" s="326" t="s">
        <v>81</v>
      </c>
      <c r="D60" s="326"/>
      <c r="E60" s="326"/>
      <c r="F60" s="326"/>
      <c r="G60" s="185" t="s">
        <v>193</v>
      </c>
      <c r="H60" s="11"/>
      <c r="I60" s="131"/>
    </row>
    <row r="61" spans="1:9" ht="15">
      <c r="A61" s="132" t="s">
        <v>192</v>
      </c>
      <c r="B61" s="139">
        <v>21</v>
      </c>
      <c r="C61" s="320" t="s">
        <v>82</v>
      </c>
      <c r="D61" s="320"/>
      <c r="E61" s="320"/>
      <c r="F61" s="129">
        <f>Saisie!G63</f>
        <v>0</v>
      </c>
      <c r="G61" s="130" t="str">
        <f t="shared" ref="G61:G64" si="6">IF(F61=1,"OUI",IF(F61=2,"1 erreur",IF(F61=9,"des erreurs","pas de réponse")))</f>
        <v>pas de réponse</v>
      </c>
      <c r="H61" s="133">
        <f>IF(F61=1,1,IF(F61=2,0.5,0))</f>
        <v>0</v>
      </c>
      <c r="I61" s="131"/>
    </row>
    <row r="62" spans="1:9" ht="15">
      <c r="A62" s="134"/>
      <c r="B62" s="139">
        <v>22</v>
      </c>
      <c r="C62" s="320" t="s">
        <v>83</v>
      </c>
      <c r="D62" s="320"/>
      <c r="E62" s="320"/>
      <c r="F62" s="129">
        <f>Saisie!G64</f>
        <v>0</v>
      </c>
      <c r="G62" s="130" t="str">
        <f t="shared" si="6"/>
        <v>pas de réponse</v>
      </c>
      <c r="H62" s="133">
        <f t="shared" ref="H62:H64" si="7">IF(F62=1,1,IF(F62=2,0.5,0))</f>
        <v>0</v>
      </c>
      <c r="I62" s="131"/>
    </row>
    <row r="63" spans="1:9" ht="15">
      <c r="A63" s="134"/>
      <c r="B63" s="139">
        <v>23</v>
      </c>
      <c r="C63" s="320" t="s">
        <v>84</v>
      </c>
      <c r="D63" s="320"/>
      <c r="E63" s="320"/>
      <c r="F63" s="129">
        <f>Saisie!G65</f>
        <v>0</v>
      </c>
      <c r="G63" s="130" t="str">
        <f t="shared" si="6"/>
        <v>pas de réponse</v>
      </c>
      <c r="H63" s="133">
        <f t="shared" si="7"/>
        <v>0</v>
      </c>
      <c r="I63" s="131"/>
    </row>
    <row r="64" spans="1:9" ht="15">
      <c r="A64" s="134"/>
      <c r="B64" s="139">
        <v>24</v>
      </c>
      <c r="C64" s="320" t="s">
        <v>85</v>
      </c>
      <c r="D64" s="320"/>
      <c r="E64" s="320"/>
      <c r="F64" s="129">
        <f>Saisie!G66</f>
        <v>0</v>
      </c>
      <c r="G64" s="130" t="str">
        <f t="shared" si="6"/>
        <v>pas de réponse</v>
      </c>
      <c r="H64" s="133">
        <f t="shared" si="7"/>
        <v>0</v>
      </c>
      <c r="I64" s="131"/>
    </row>
    <row r="65" spans="1:9" ht="14" thickBot="1">
      <c r="A65" s="135"/>
      <c r="B65" s="136"/>
      <c r="C65" s="316" t="s">
        <v>194</v>
      </c>
      <c r="D65" s="316"/>
      <c r="E65" s="316"/>
      <c r="F65" s="317">
        <f>SUM(H61:H64)/4</f>
        <v>0</v>
      </c>
      <c r="G65" s="317"/>
      <c r="H65" s="136"/>
      <c r="I65" s="137"/>
    </row>
    <row r="66" spans="1:9" ht="13" thickBot="1"/>
    <row r="67" spans="1:9" ht="15">
      <c r="A67" s="322" t="s">
        <v>86</v>
      </c>
      <c r="B67" s="323"/>
      <c r="C67" s="318" t="s">
        <v>87</v>
      </c>
      <c r="D67" s="318"/>
      <c r="E67" s="318"/>
      <c r="F67" s="318"/>
      <c r="G67" s="318"/>
      <c r="H67" s="318"/>
      <c r="I67" s="319"/>
    </row>
    <row r="68" spans="1:9" ht="13">
      <c r="A68" s="324"/>
      <c r="B68" s="325"/>
      <c r="C68" s="326" t="s">
        <v>88</v>
      </c>
      <c r="D68" s="326"/>
      <c r="E68" s="326"/>
      <c r="F68" s="326"/>
      <c r="G68" s="185" t="s">
        <v>193</v>
      </c>
      <c r="H68" s="11"/>
      <c r="I68" s="131"/>
    </row>
    <row r="69" spans="1:9" ht="27.75" customHeight="1">
      <c r="A69" s="132" t="s">
        <v>49</v>
      </c>
      <c r="B69" s="139">
        <v>25</v>
      </c>
      <c r="C69" s="321" t="s">
        <v>89</v>
      </c>
      <c r="D69" s="321"/>
      <c r="E69" s="321"/>
      <c r="F69" s="129">
        <f>Saisie!G67</f>
        <v>0</v>
      </c>
      <c r="G69" s="130" t="str">
        <f t="shared" ref="G69" si="8">IF(F69=1,"OUI",IF(F69=2,"1 erreur",IF(F69=9,"des erreurs","pas de réponse")))</f>
        <v>pas de réponse</v>
      </c>
      <c r="H69" s="133">
        <f>IF(F69=1,1,IF(F69=2,0.5,0))</f>
        <v>0</v>
      </c>
      <c r="I69" s="131"/>
    </row>
    <row r="70" spans="1:9" ht="14" thickBot="1">
      <c r="A70" s="135"/>
      <c r="B70" s="136"/>
      <c r="C70" s="316" t="s">
        <v>194</v>
      </c>
      <c r="D70" s="316"/>
      <c r="E70" s="316"/>
      <c r="F70" s="317">
        <f>SUM(H69:H69)/1</f>
        <v>0</v>
      </c>
      <c r="G70" s="317"/>
      <c r="H70" s="136"/>
      <c r="I70" s="137"/>
    </row>
    <row r="71" spans="1:9" ht="13" thickBot="1"/>
    <row r="72" spans="1:9" ht="15">
      <c r="A72" s="322" t="s">
        <v>90</v>
      </c>
      <c r="B72" s="323"/>
      <c r="C72" s="318" t="s">
        <v>91</v>
      </c>
      <c r="D72" s="318"/>
      <c r="E72" s="318"/>
      <c r="F72" s="318"/>
      <c r="G72" s="318"/>
      <c r="H72" s="318"/>
      <c r="I72" s="319"/>
    </row>
    <row r="73" spans="1:9" ht="13">
      <c r="A73" s="324"/>
      <c r="B73" s="325"/>
      <c r="C73" s="326" t="s">
        <v>92</v>
      </c>
      <c r="D73" s="326"/>
      <c r="E73" s="326"/>
      <c r="F73" s="326"/>
      <c r="G73" s="185" t="s">
        <v>193</v>
      </c>
      <c r="H73" s="11"/>
      <c r="I73" s="131"/>
    </row>
    <row r="74" spans="1:9" ht="15">
      <c r="A74" s="132" t="s">
        <v>49</v>
      </c>
      <c r="B74" s="139">
        <v>26</v>
      </c>
      <c r="C74" s="321" t="s">
        <v>93</v>
      </c>
      <c r="D74" s="321"/>
      <c r="E74" s="321"/>
      <c r="F74" s="129">
        <f>Saisie!G68</f>
        <v>0</v>
      </c>
      <c r="G74" s="130" t="str">
        <f t="shared" ref="G74" si="9">IF(F74=1,"OUI",IF(F74=2,"1 erreur",IF(F74=9,"des erreurs","pas de réponse")))</f>
        <v>pas de réponse</v>
      </c>
      <c r="H74" s="133">
        <f>IF(F74=1,1,IF(F74=2,0.5,0))</f>
        <v>0</v>
      </c>
      <c r="I74" s="131"/>
    </row>
    <row r="75" spans="1:9" ht="14" thickBot="1">
      <c r="A75" s="135"/>
      <c r="B75" s="136"/>
      <c r="C75" s="316" t="s">
        <v>194</v>
      </c>
      <c r="D75" s="316"/>
      <c r="E75" s="316"/>
      <c r="F75" s="317">
        <f>SUM(H74:H74)/1</f>
        <v>0</v>
      </c>
      <c r="G75" s="317"/>
      <c r="H75" s="136"/>
      <c r="I75" s="137"/>
    </row>
    <row r="76" spans="1:9" ht="13" thickBot="1"/>
    <row r="77" spans="1:9" ht="15">
      <c r="A77" s="322" t="s">
        <v>94</v>
      </c>
      <c r="B77" s="323"/>
      <c r="C77" s="318" t="s">
        <v>95</v>
      </c>
      <c r="D77" s="318"/>
      <c r="E77" s="318"/>
      <c r="F77" s="318"/>
      <c r="G77" s="318"/>
      <c r="H77" s="318"/>
      <c r="I77" s="319"/>
    </row>
    <row r="78" spans="1:9" ht="13">
      <c r="A78" s="324"/>
      <c r="B78" s="325"/>
      <c r="C78" s="326" t="s">
        <v>92</v>
      </c>
      <c r="D78" s="326"/>
      <c r="E78" s="326"/>
      <c r="F78" s="326"/>
      <c r="G78" s="185" t="s">
        <v>193</v>
      </c>
      <c r="H78" s="11"/>
      <c r="I78" s="131"/>
    </row>
    <row r="79" spans="1:9" ht="15">
      <c r="A79" s="132" t="s">
        <v>192</v>
      </c>
      <c r="B79" s="139">
        <v>27</v>
      </c>
      <c r="C79" s="320" t="s">
        <v>96</v>
      </c>
      <c r="D79" s="320"/>
      <c r="E79" s="320"/>
      <c r="F79" s="129">
        <f>Saisie!G69</f>
        <v>0</v>
      </c>
      <c r="G79" s="130" t="str">
        <f t="shared" ref="G79:G82" si="10">IF(F79=1,"OUI",IF(F79=2,"1 erreur",IF(F79=9,"des erreurs","pas de réponse")))</f>
        <v>pas de réponse</v>
      </c>
      <c r="H79" s="133">
        <f>IF(F79=1,1,IF(F79=2,0.5,0))</f>
        <v>0</v>
      </c>
      <c r="I79" s="131"/>
    </row>
    <row r="80" spans="1:9" ht="15">
      <c r="A80" s="134"/>
      <c r="B80" s="139">
        <v>28</v>
      </c>
      <c r="C80" s="320" t="s">
        <v>97</v>
      </c>
      <c r="D80" s="320"/>
      <c r="E80" s="320"/>
      <c r="F80" s="129">
        <f>Saisie!G70</f>
        <v>0</v>
      </c>
      <c r="G80" s="130" t="str">
        <f t="shared" si="10"/>
        <v>pas de réponse</v>
      </c>
      <c r="H80" s="133">
        <f t="shared" ref="H80:H82" si="11">IF(F80=1,1,IF(F80=2,0.5,0))</f>
        <v>0</v>
      </c>
      <c r="I80" s="131"/>
    </row>
    <row r="81" spans="1:9" ht="15">
      <c r="A81" s="134"/>
      <c r="B81" s="139">
        <v>29</v>
      </c>
      <c r="C81" s="320" t="s">
        <v>98</v>
      </c>
      <c r="D81" s="320"/>
      <c r="E81" s="320"/>
      <c r="F81" s="129">
        <f>Saisie!G71</f>
        <v>0</v>
      </c>
      <c r="G81" s="130" t="str">
        <f t="shared" si="10"/>
        <v>pas de réponse</v>
      </c>
      <c r="H81" s="133">
        <f t="shared" si="11"/>
        <v>0</v>
      </c>
      <c r="I81" s="131"/>
    </row>
    <row r="82" spans="1:9" ht="15">
      <c r="A82" s="134"/>
      <c r="B82" s="139">
        <v>30</v>
      </c>
      <c r="C82" s="320" t="s">
        <v>99</v>
      </c>
      <c r="D82" s="320"/>
      <c r="E82" s="320"/>
      <c r="F82" s="129">
        <f>Saisie!G72</f>
        <v>0</v>
      </c>
      <c r="G82" s="130" t="str">
        <f t="shared" si="10"/>
        <v>pas de réponse</v>
      </c>
      <c r="H82" s="133">
        <f t="shared" si="11"/>
        <v>0</v>
      </c>
      <c r="I82" s="131"/>
    </row>
    <row r="83" spans="1:9" ht="14" thickBot="1">
      <c r="A83" s="135"/>
      <c r="B83" s="136"/>
      <c r="C83" s="316" t="s">
        <v>194</v>
      </c>
      <c r="D83" s="316"/>
      <c r="E83" s="316"/>
      <c r="F83" s="317">
        <f>SUM(H79:H82)/4</f>
        <v>0</v>
      </c>
      <c r="G83" s="317"/>
      <c r="H83" s="136"/>
      <c r="I83" s="137"/>
    </row>
    <row r="84" spans="1:9" ht="13" thickBot="1"/>
    <row r="85" spans="1:9" ht="15">
      <c r="A85" s="322" t="s">
        <v>100</v>
      </c>
      <c r="B85" s="323"/>
      <c r="C85" s="318" t="s">
        <v>101</v>
      </c>
      <c r="D85" s="318"/>
      <c r="E85" s="318"/>
      <c r="F85" s="318"/>
      <c r="G85" s="318"/>
      <c r="H85" s="318"/>
      <c r="I85" s="319"/>
    </row>
    <row r="86" spans="1:9" ht="13">
      <c r="A86" s="324"/>
      <c r="B86" s="325"/>
      <c r="C86" s="326" t="s">
        <v>102</v>
      </c>
      <c r="D86" s="326"/>
      <c r="E86" s="326"/>
      <c r="F86" s="326"/>
      <c r="G86" s="185" t="s">
        <v>193</v>
      </c>
      <c r="H86" s="11"/>
      <c r="I86" s="131"/>
    </row>
    <row r="87" spans="1:9" ht="15">
      <c r="A87" s="132" t="s">
        <v>192</v>
      </c>
      <c r="B87" s="139">
        <v>31</v>
      </c>
      <c r="C87" s="320" t="s">
        <v>103</v>
      </c>
      <c r="D87" s="320"/>
      <c r="E87" s="320"/>
      <c r="F87" s="129">
        <f>Saisie!G73</f>
        <v>0</v>
      </c>
      <c r="G87" s="130" t="str">
        <f t="shared" ref="G87:G90" si="12">IF(F87=1,"OUI",IF(F87=2,"1 erreur",IF(F87=9,"des erreurs","pas de réponse")))</f>
        <v>pas de réponse</v>
      </c>
      <c r="H87" s="133">
        <f>IF(F87=1,1,IF(F87=2,0.5,0))</f>
        <v>0</v>
      </c>
      <c r="I87" s="131"/>
    </row>
    <row r="88" spans="1:9" ht="15">
      <c r="A88" s="134"/>
      <c r="B88" s="139">
        <v>32</v>
      </c>
      <c r="C88" s="320" t="s">
        <v>104</v>
      </c>
      <c r="D88" s="320"/>
      <c r="E88" s="320"/>
      <c r="F88" s="129">
        <f>Saisie!G74</f>
        <v>0</v>
      </c>
      <c r="G88" s="130" t="str">
        <f t="shared" si="12"/>
        <v>pas de réponse</v>
      </c>
      <c r="H88" s="133">
        <f t="shared" ref="H88:H90" si="13">IF(F88=1,1,IF(F88=2,0.5,0))</f>
        <v>0</v>
      </c>
      <c r="I88" s="131"/>
    </row>
    <row r="89" spans="1:9" ht="15">
      <c r="A89" s="134"/>
      <c r="B89" s="139">
        <v>33</v>
      </c>
      <c r="C89" s="320" t="s">
        <v>105</v>
      </c>
      <c r="D89" s="320"/>
      <c r="E89" s="320"/>
      <c r="F89" s="129">
        <f>Saisie!G75</f>
        <v>0</v>
      </c>
      <c r="G89" s="130" t="str">
        <f t="shared" si="12"/>
        <v>pas de réponse</v>
      </c>
      <c r="H89" s="133">
        <f t="shared" si="13"/>
        <v>0</v>
      </c>
      <c r="I89" s="131"/>
    </row>
    <row r="90" spans="1:9" ht="15">
      <c r="A90" s="134"/>
      <c r="B90" s="139">
        <v>34</v>
      </c>
      <c r="C90" s="320" t="s">
        <v>106</v>
      </c>
      <c r="D90" s="320"/>
      <c r="E90" s="320"/>
      <c r="F90" s="129">
        <f>Saisie!G76</f>
        <v>0</v>
      </c>
      <c r="G90" s="130" t="str">
        <f t="shared" si="12"/>
        <v>pas de réponse</v>
      </c>
      <c r="H90" s="133">
        <f t="shared" si="13"/>
        <v>0</v>
      </c>
      <c r="I90" s="131"/>
    </row>
    <row r="91" spans="1:9" ht="14" thickBot="1">
      <c r="A91" s="135"/>
      <c r="B91" s="136"/>
      <c r="C91" s="316" t="s">
        <v>194</v>
      </c>
      <c r="D91" s="316"/>
      <c r="E91" s="316"/>
      <c r="F91" s="317">
        <f>SUM(H87:H90)/4</f>
        <v>0</v>
      </c>
      <c r="G91" s="317"/>
      <c r="H91" s="136"/>
      <c r="I91" s="137"/>
    </row>
    <row r="92" spans="1:9" ht="13" thickBot="1"/>
    <row r="93" spans="1:9" ht="15">
      <c r="A93" s="322" t="s">
        <v>107</v>
      </c>
      <c r="B93" s="323"/>
      <c r="C93" s="318" t="s">
        <v>108</v>
      </c>
      <c r="D93" s="318"/>
      <c r="E93" s="318"/>
      <c r="F93" s="318"/>
      <c r="G93" s="318"/>
      <c r="H93" s="318"/>
      <c r="I93" s="319"/>
    </row>
    <row r="94" spans="1:9" ht="13">
      <c r="A94" s="324"/>
      <c r="B94" s="325"/>
      <c r="C94" s="326" t="s">
        <v>62</v>
      </c>
      <c r="D94" s="326"/>
      <c r="E94" s="326"/>
      <c r="F94" s="326"/>
      <c r="G94" s="185" t="s">
        <v>193</v>
      </c>
      <c r="H94" s="11"/>
      <c r="I94" s="131"/>
    </row>
    <row r="95" spans="1:9" ht="15">
      <c r="A95" s="132" t="s">
        <v>192</v>
      </c>
      <c r="B95" s="139">
        <v>35</v>
      </c>
      <c r="C95" s="320" t="s">
        <v>112</v>
      </c>
      <c r="D95" s="320"/>
      <c r="E95" s="320"/>
      <c r="F95" s="129">
        <f>Saisie!G77</f>
        <v>0</v>
      </c>
      <c r="G95" s="130" t="str">
        <f t="shared" ref="G95:G98" si="14">IF(F95=1,"OUI",IF(F95=2,"1 erreur",IF(F95=9,"des erreurs","pas de réponse")))</f>
        <v>pas de réponse</v>
      </c>
      <c r="H95" s="133">
        <f>IF(F95=1,1,IF(F95=2,0.5,0))</f>
        <v>0</v>
      </c>
      <c r="I95" s="131"/>
    </row>
    <row r="96" spans="1:9" ht="15">
      <c r="A96" s="134"/>
      <c r="B96" s="139">
        <v>36</v>
      </c>
      <c r="C96" s="320" t="s">
        <v>111</v>
      </c>
      <c r="D96" s="320"/>
      <c r="E96" s="320"/>
      <c r="F96" s="129">
        <f>Saisie!G78</f>
        <v>0</v>
      </c>
      <c r="G96" s="130" t="str">
        <f t="shared" si="14"/>
        <v>pas de réponse</v>
      </c>
      <c r="H96" s="133">
        <f t="shared" ref="H96:H98" si="15">IF(F96=1,1,IF(F96=2,0.5,0))</f>
        <v>0</v>
      </c>
      <c r="I96" s="131"/>
    </row>
    <row r="97" spans="1:9" ht="15">
      <c r="A97" s="134"/>
      <c r="B97" s="139">
        <v>37</v>
      </c>
      <c r="C97" s="320" t="s">
        <v>110</v>
      </c>
      <c r="D97" s="320"/>
      <c r="E97" s="320"/>
      <c r="F97" s="129">
        <f>Saisie!G79</f>
        <v>0</v>
      </c>
      <c r="G97" s="130" t="str">
        <f t="shared" si="14"/>
        <v>pas de réponse</v>
      </c>
      <c r="H97" s="133">
        <f t="shared" si="15"/>
        <v>0</v>
      </c>
      <c r="I97" s="131"/>
    </row>
    <row r="98" spans="1:9" ht="15">
      <c r="A98" s="134"/>
      <c r="B98" s="139">
        <v>38</v>
      </c>
      <c r="C98" s="320" t="s">
        <v>109</v>
      </c>
      <c r="D98" s="320"/>
      <c r="E98" s="320"/>
      <c r="F98" s="129">
        <f>Saisie!G80</f>
        <v>0</v>
      </c>
      <c r="G98" s="130" t="str">
        <f t="shared" si="14"/>
        <v>pas de réponse</v>
      </c>
      <c r="H98" s="133">
        <f t="shared" si="15"/>
        <v>0</v>
      </c>
      <c r="I98" s="131"/>
    </row>
    <row r="99" spans="1:9" ht="14" thickBot="1">
      <c r="A99" s="135"/>
      <c r="B99" s="136"/>
      <c r="C99" s="316" t="s">
        <v>194</v>
      </c>
      <c r="D99" s="316"/>
      <c r="E99" s="316"/>
      <c r="F99" s="317">
        <f>SUM(H95:H98)/4</f>
        <v>0</v>
      </c>
      <c r="G99" s="317"/>
      <c r="H99" s="136"/>
      <c r="I99" s="137"/>
    </row>
    <row r="100" spans="1:9" ht="13" thickBot="1"/>
    <row r="101" spans="1:9" ht="15">
      <c r="A101" s="322" t="s">
        <v>113</v>
      </c>
      <c r="B101" s="323"/>
      <c r="C101" s="318" t="s">
        <v>114</v>
      </c>
      <c r="D101" s="318"/>
      <c r="E101" s="318"/>
      <c r="F101" s="318"/>
      <c r="G101" s="318"/>
      <c r="H101" s="318"/>
      <c r="I101" s="319"/>
    </row>
    <row r="102" spans="1:9" ht="13">
      <c r="A102" s="324"/>
      <c r="B102" s="325"/>
      <c r="C102" s="326" t="s">
        <v>92</v>
      </c>
      <c r="D102" s="326"/>
      <c r="E102" s="326"/>
      <c r="F102" s="326"/>
      <c r="G102" s="185" t="s">
        <v>193</v>
      </c>
      <c r="H102" s="11"/>
      <c r="I102" s="131"/>
    </row>
    <row r="103" spans="1:9" ht="15">
      <c r="A103" s="132" t="s">
        <v>192</v>
      </c>
      <c r="B103" s="139">
        <v>35</v>
      </c>
      <c r="C103" s="320" t="s">
        <v>115</v>
      </c>
      <c r="D103" s="320"/>
      <c r="E103" s="320"/>
      <c r="F103" s="129">
        <f>Saisie!G81</f>
        <v>0</v>
      </c>
      <c r="G103" s="130" t="str">
        <f t="shared" ref="G103:G105" si="16">IF(F103=1,"OUI",IF(F103=2,"1 erreur",IF(F103=9,"des erreurs","pas de réponse")))</f>
        <v>pas de réponse</v>
      </c>
      <c r="H103" s="133">
        <f>IF(F103=1,1,IF(F103=2,0.5,0))</f>
        <v>0</v>
      </c>
      <c r="I103" s="131"/>
    </row>
    <row r="104" spans="1:9" ht="15">
      <c r="A104" s="134"/>
      <c r="B104" s="139">
        <v>36</v>
      </c>
      <c r="C104" s="320" t="s">
        <v>116</v>
      </c>
      <c r="D104" s="320"/>
      <c r="E104" s="320"/>
      <c r="F104" s="129">
        <f>Saisie!G82</f>
        <v>0</v>
      </c>
      <c r="G104" s="130" t="str">
        <f t="shared" si="16"/>
        <v>pas de réponse</v>
      </c>
      <c r="H104" s="133">
        <f t="shared" ref="H104:H105" si="17">IF(F104=1,1,IF(F104=2,0.5,0))</f>
        <v>0</v>
      </c>
      <c r="I104" s="131"/>
    </row>
    <row r="105" spans="1:9" ht="15">
      <c r="A105" s="134"/>
      <c r="B105" s="139">
        <v>37</v>
      </c>
      <c r="C105" s="320" t="s">
        <v>117</v>
      </c>
      <c r="D105" s="320"/>
      <c r="E105" s="320"/>
      <c r="F105" s="129">
        <f>Saisie!G83</f>
        <v>0</v>
      </c>
      <c r="G105" s="130" t="str">
        <f t="shared" si="16"/>
        <v>pas de réponse</v>
      </c>
      <c r="H105" s="133">
        <f t="shared" si="17"/>
        <v>0</v>
      </c>
      <c r="I105" s="131"/>
    </row>
    <row r="106" spans="1:9" ht="14" thickBot="1">
      <c r="A106" s="135"/>
      <c r="B106" s="136"/>
      <c r="C106" s="316" t="s">
        <v>194</v>
      </c>
      <c r="D106" s="316"/>
      <c r="E106" s="316"/>
      <c r="F106" s="317">
        <f>SUM(H103:H105)/3</f>
        <v>0</v>
      </c>
      <c r="G106" s="317"/>
      <c r="H106" s="136"/>
      <c r="I106" s="137"/>
    </row>
    <row r="108" spans="1:9" ht="24" thickBot="1">
      <c r="A108" s="189" t="s">
        <v>39</v>
      </c>
      <c r="B108" s="189"/>
      <c r="C108" s="189"/>
      <c r="D108" s="189"/>
      <c r="E108" s="189"/>
      <c r="F108" s="189"/>
      <c r="G108" s="189"/>
      <c r="H108" s="189"/>
      <c r="I108" s="189"/>
    </row>
    <row r="109" spans="1:9" ht="25">
      <c r="A109" s="120" t="s">
        <v>6</v>
      </c>
      <c r="B109" s="346">
        <f>B2</f>
        <v>0</v>
      </c>
      <c r="C109" s="346"/>
      <c r="D109" s="347"/>
      <c r="E109" s="121"/>
      <c r="F109" s="331" t="s">
        <v>40</v>
      </c>
      <c r="G109" s="332"/>
      <c r="H109" s="332"/>
      <c r="I109" s="333"/>
    </row>
    <row r="110" spans="1:9" ht="29.25" customHeight="1">
      <c r="A110" s="122" t="s">
        <v>7</v>
      </c>
      <c r="B110" s="348">
        <f>B3</f>
        <v>0</v>
      </c>
      <c r="C110" s="348"/>
      <c r="D110" s="349"/>
      <c r="E110" s="123"/>
      <c r="F110" s="334" t="s">
        <v>118</v>
      </c>
      <c r="G110" s="352"/>
      <c r="H110" s="352"/>
      <c r="I110" s="353"/>
    </row>
    <row r="111" spans="1:9" ht="29" thickBot="1">
      <c r="A111" s="124" t="s">
        <v>14</v>
      </c>
      <c r="B111" s="350">
        <f>B4</f>
        <v>0</v>
      </c>
      <c r="C111" s="350"/>
      <c r="D111" s="351"/>
      <c r="E111" s="123"/>
      <c r="F111" s="354"/>
      <c r="G111" s="355"/>
      <c r="H111" s="355"/>
      <c r="I111" s="356"/>
    </row>
    <row r="112" spans="1:9" ht="13" thickBot="1"/>
    <row r="113" spans="1:9" ht="17">
      <c r="A113" s="126" t="s">
        <v>41</v>
      </c>
      <c r="B113" s="327" t="str">
        <f>B6</f>
        <v xml:space="preserve"> </v>
      </c>
      <c r="C113" s="328"/>
      <c r="D113" s="328"/>
      <c r="E113" s="328"/>
      <c r="F113" s="328"/>
      <c r="G113" s="329"/>
    </row>
    <row r="114" spans="1:9" ht="16" thickBot="1">
      <c r="A114" s="127" t="s">
        <v>38</v>
      </c>
      <c r="B114" s="343">
        <f>B7</f>
        <v>0</v>
      </c>
      <c r="C114" s="344"/>
      <c r="D114" s="344"/>
      <c r="E114" s="344"/>
      <c r="F114" s="344"/>
      <c r="G114" s="345"/>
    </row>
    <row r="115" spans="1:9" ht="13" thickBot="1"/>
    <row r="116" spans="1:9" ht="24" thickBot="1">
      <c r="A116" s="357" t="s">
        <v>23</v>
      </c>
      <c r="B116" s="358"/>
      <c r="C116" s="358"/>
      <c r="D116" s="358"/>
      <c r="E116" s="358"/>
      <c r="F116" s="358"/>
      <c r="G116" s="358"/>
      <c r="H116" s="358"/>
      <c r="I116" s="359"/>
    </row>
    <row r="117" spans="1:9" ht="18" thickBot="1">
      <c r="A117" s="128"/>
    </row>
    <row r="118" spans="1:9" ht="15">
      <c r="A118" s="360" t="s">
        <v>42</v>
      </c>
      <c r="B118" s="361"/>
      <c r="C118" s="318" t="s">
        <v>119</v>
      </c>
      <c r="D118" s="318"/>
      <c r="E118" s="318"/>
      <c r="F118" s="318"/>
      <c r="G118" s="318"/>
      <c r="H118" s="318"/>
      <c r="I118" s="319"/>
    </row>
    <row r="119" spans="1:9" ht="13">
      <c r="A119" s="362"/>
      <c r="B119" s="363"/>
      <c r="C119" s="326" t="s">
        <v>44</v>
      </c>
      <c r="D119" s="326"/>
      <c r="E119" s="326"/>
      <c r="F119" s="326"/>
      <c r="G119" s="185" t="s">
        <v>193</v>
      </c>
      <c r="H119" s="11"/>
      <c r="I119" s="131"/>
    </row>
    <row r="120" spans="1:9" ht="15">
      <c r="A120" s="132" t="s">
        <v>192</v>
      </c>
      <c r="B120" s="139">
        <v>1</v>
      </c>
      <c r="C120" s="320" t="s">
        <v>120</v>
      </c>
      <c r="D120" s="320"/>
      <c r="E120" s="320"/>
      <c r="F120" s="129">
        <f>Saisie!G5</f>
        <v>0</v>
      </c>
      <c r="G120" s="130" t="str">
        <f t="shared" ref="G120:G121" si="18">IF(F120=1,"OUI",IF(F120=2,"1 erreur",IF(F120=9,"des erreurs","pas de réponse")))</f>
        <v>pas de réponse</v>
      </c>
      <c r="H120" s="133">
        <f>IF(F120=1,1,IF(F120=2,0.5,0))</f>
        <v>0</v>
      </c>
      <c r="I120" s="131"/>
    </row>
    <row r="121" spans="1:9" ht="15">
      <c r="A121" s="134"/>
      <c r="B121" s="139">
        <v>2</v>
      </c>
      <c r="C121" s="320" t="s">
        <v>121</v>
      </c>
      <c r="D121" s="320"/>
      <c r="E121" s="320"/>
      <c r="F121" s="129">
        <f>Saisie!G6</f>
        <v>0</v>
      </c>
      <c r="G121" s="130" t="str">
        <f t="shared" si="18"/>
        <v>pas de réponse</v>
      </c>
      <c r="H121" s="133">
        <f t="shared" ref="H121" si="19">IF(F121=1,1,IF(F121=2,0.5,0))</f>
        <v>0</v>
      </c>
      <c r="I121" s="131"/>
    </row>
    <row r="122" spans="1:9" ht="14" thickBot="1">
      <c r="A122" s="135"/>
      <c r="B122" s="136"/>
      <c r="C122" s="316" t="s">
        <v>194</v>
      </c>
      <c r="D122" s="316"/>
      <c r="E122" s="316"/>
      <c r="F122" s="317">
        <f>SUM(H120:H121)/2</f>
        <v>0</v>
      </c>
      <c r="G122" s="317"/>
      <c r="H122" s="136"/>
      <c r="I122" s="137"/>
    </row>
    <row r="123" spans="1:9" ht="13" thickBot="1"/>
    <row r="124" spans="1:9" ht="15">
      <c r="A124" s="360" t="s">
        <v>54</v>
      </c>
      <c r="B124" s="361"/>
      <c r="C124" s="318" t="s">
        <v>122</v>
      </c>
      <c r="D124" s="318"/>
      <c r="E124" s="318"/>
      <c r="F124" s="318"/>
      <c r="G124" s="318"/>
      <c r="H124" s="318"/>
      <c r="I124" s="319"/>
    </row>
    <row r="125" spans="1:9" ht="13">
      <c r="A125" s="362"/>
      <c r="B125" s="363"/>
      <c r="C125" s="326" t="s">
        <v>92</v>
      </c>
      <c r="D125" s="326"/>
      <c r="E125" s="326"/>
      <c r="F125" s="326"/>
      <c r="G125" s="185" t="s">
        <v>193</v>
      </c>
      <c r="H125" s="11"/>
      <c r="I125" s="131"/>
    </row>
    <row r="126" spans="1:9" ht="15">
      <c r="A126" s="132" t="s">
        <v>49</v>
      </c>
      <c r="B126" s="139">
        <v>3</v>
      </c>
      <c r="C126" s="320" t="s">
        <v>123</v>
      </c>
      <c r="D126" s="320"/>
      <c r="E126" s="320"/>
      <c r="F126" s="129">
        <f>Saisie!G7</f>
        <v>0</v>
      </c>
      <c r="G126" s="130" t="str">
        <f t="shared" ref="G126" si="20">IF(F126=1,"OUI",IF(F126=2,"1 erreur",IF(F126=9,"des erreurs","pas de réponse")))</f>
        <v>pas de réponse</v>
      </c>
      <c r="H126" s="133">
        <f>IF(F126=1,1,IF(F126=2,0.5,0))</f>
        <v>0</v>
      </c>
      <c r="I126" s="131"/>
    </row>
    <row r="127" spans="1:9" ht="14" thickBot="1">
      <c r="A127" s="135"/>
      <c r="B127" s="136"/>
      <c r="C127" s="316" t="s">
        <v>194</v>
      </c>
      <c r="D127" s="316"/>
      <c r="E127" s="316"/>
      <c r="F127" s="317">
        <f>SUM(H126:H126)/1</f>
        <v>0</v>
      </c>
      <c r="G127" s="317"/>
      <c r="H127" s="136"/>
      <c r="I127" s="137"/>
    </row>
    <row r="128" spans="1:9" ht="13" thickBot="1"/>
    <row r="129" spans="1:9" ht="15">
      <c r="A129" s="360" t="s">
        <v>58</v>
      </c>
      <c r="B129" s="361"/>
      <c r="C129" s="318" t="s">
        <v>122</v>
      </c>
      <c r="D129" s="318"/>
      <c r="E129" s="318"/>
      <c r="F129" s="318"/>
      <c r="G129" s="318"/>
      <c r="H129" s="318"/>
      <c r="I129" s="319"/>
    </row>
    <row r="130" spans="1:9" ht="13">
      <c r="A130" s="362"/>
      <c r="B130" s="363"/>
      <c r="C130" s="326" t="s">
        <v>92</v>
      </c>
      <c r="D130" s="326"/>
      <c r="E130" s="326"/>
      <c r="F130" s="326"/>
      <c r="G130" s="185" t="s">
        <v>193</v>
      </c>
      <c r="H130" s="11"/>
      <c r="I130" s="131"/>
    </row>
    <row r="131" spans="1:9" ht="15">
      <c r="A131" s="132" t="s">
        <v>192</v>
      </c>
      <c r="B131" s="139">
        <v>4</v>
      </c>
      <c r="C131" s="320" t="s">
        <v>124</v>
      </c>
      <c r="D131" s="320"/>
      <c r="E131" s="320"/>
      <c r="F131" s="129">
        <f>Saisie!G8</f>
        <v>0</v>
      </c>
      <c r="G131" s="130" t="str">
        <f t="shared" ref="G131:G133" si="21">IF(F131=1,"OUI",IF(F131=2,"1 erreur",IF(F131=9,"des erreurs","pas de réponse")))</f>
        <v>pas de réponse</v>
      </c>
      <c r="H131" s="133">
        <f>IF(F131=1,1,IF(F131=2,0.5,0))</f>
        <v>0</v>
      </c>
      <c r="I131" s="131"/>
    </row>
    <row r="132" spans="1:9" ht="15">
      <c r="A132" s="134"/>
      <c r="B132" s="139">
        <v>5</v>
      </c>
      <c r="C132" s="320" t="s">
        <v>125</v>
      </c>
      <c r="D132" s="320"/>
      <c r="E132" s="320"/>
      <c r="F132" s="129">
        <f>Saisie!G9</f>
        <v>0</v>
      </c>
      <c r="G132" s="130" t="str">
        <f t="shared" si="21"/>
        <v>pas de réponse</v>
      </c>
      <c r="H132" s="133">
        <f t="shared" ref="H132:H133" si="22">IF(F132=1,1,IF(F132=2,0.5,0))</f>
        <v>0</v>
      </c>
      <c r="I132" s="131"/>
    </row>
    <row r="133" spans="1:9" ht="15">
      <c r="A133" s="134"/>
      <c r="B133" s="139">
        <v>6</v>
      </c>
      <c r="C133" s="320" t="s">
        <v>126</v>
      </c>
      <c r="D133" s="320"/>
      <c r="E133" s="320"/>
      <c r="F133" s="129">
        <f>Saisie!G10</f>
        <v>0</v>
      </c>
      <c r="G133" s="130" t="str">
        <f t="shared" si="21"/>
        <v>pas de réponse</v>
      </c>
      <c r="H133" s="133">
        <f t="shared" si="22"/>
        <v>0</v>
      </c>
      <c r="I133" s="131"/>
    </row>
    <row r="134" spans="1:9" ht="14" thickBot="1">
      <c r="A134" s="135"/>
      <c r="B134" s="136"/>
      <c r="C134" s="316" t="s">
        <v>194</v>
      </c>
      <c r="D134" s="316"/>
      <c r="E134" s="316"/>
      <c r="F134" s="317">
        <f>SUM(H131:H133)/3</f>
        <v>0</v>
      </c>
      <c r="G134" s="317"/>
      <c r="H134" s="136"/>
      <c r="I134" s="137"/>
    </row>
    <row r="135" spans="1:9" ht="13" thickBot="1"/>
    <row r="136" spans="1:9" ht="34.5" customHeight="1">
      <c r="A136" s="360" t="s">
        <v>60</v>
      </c>
      <c r="B136" s="361"/>
      <c r="C136" s="364" t="s">
        <v>139</v>
      </c>
      <c r="D136" s="364"/>
      <c r="E136" s="364"/>
      <c r="F136" s="364"/>
      <c r="G136" s="364"/>
      <c r="H136" s="364"/>
      <c r="I136" s="365"/>
    </row>
    <row r="137" spans="1:9" ht="13">
      <c r="A137" s="362"/>
      <c r="B137" s="363"/>
      <c r="C137" s="326" t="s">
        <v>127</v>
      </c>
      <c r="D137" s="326"/>
      <c r="E137" s="326"/>
      <c r="F137" s="326"/>
      <c r="G137" s="185" t="s">
        <v>193</v>
      </c>
      <c r="H137" s="11"/>
      <c r="I137" s="131"/>
    </row>
    <row r="138" spans="1:9" ht="15">
      <c r="A138" s="132" t="s">
        <v>192</v>
      </c>
      <c r="B138" s="139">
        <v>7</v>
      </c>
      <c r="C138" s="320" t="s">
        <v>128</v>
      </c>
      <c r="D138" s="320"/>
      <c r="E138" s="320"/>
      <c r="F138" s="129">
        <f>Saisie!G11</f>
        <v>0</v>
      </c>
      <c r="G138" s="130" t="str">
        <f t="shared" ref="G138:G140" si="23">IF(F138=1,"OUI",IF(F138=2,"1 erreur",IF(F138=9,"des erreurs","pas de réponse")))</f>
        <v>pas de réponse</v>
      </c>
      <c r="H138" s="133">
        <f>IF(F138=1,1,IF(F138=2,0.5,0))</f>
        <v>0</v>
      </c>
      <c r="I138" s="131"/>
    </row>
    <row r="139" spans="1:9" ht="15">
      <c r="A139" s="134"/>
      <c r="B139" s="139">
        <v>8</v>
      </c>
      <c r="C139" s="320" t="s">
        <v>129</v>
      </c>
      <c r="D139" s="320"/>
      <c r="E139" s="320"/>
      <c r="F139" s="129">
        <f>Saisie!G12</f>
        <v>0</v>
      </c>
      <c r="G139" s="130" t="str">
        <f t="shared" si="23"/>
        <v>pas de réponse</v>
      </c>
      <c r="H139" s="133">
        <f t="shared" ref="H139:H140" si="24">IF(F139=1,1,IF(F139=2,0.5,0))</f>
        <v>0</v>
      </c>
      <c r="I139" s="131"/>
    </row>
    <row r="140" spans="1:9" ht="15">
      <c r="A140" s="134"/>
      <c r="B140" s="139">
        <v>9</v>
      </c>
      <c r="C140" s="320" t="s">
        <v>130</v>
      </c>
      <c r="D140" s="320"/>
      <c r="E140" s="320"/>
      <c r="F140" s="129">
        <f>Saisie!G13</f>
        <v>0</v>
      </c>
      <c r="G140" s="130" t="str">
        <f t="shared" si="23"/>
        <v>pas de réponse</v>
      </c>
      <c r="H140" s="133">
        <f t="shared" si="24"/>
        <v>0</v>
      </c>
      <c r="I140" s="131"/>
    </row>
    <row r="141" spans="1:9" ht="14" thickBot="1">
      <c r="A141" s="135"/>
      <c r="B141" s="136"/>
      <c r="C141" s="316" t="s">
        <v>194</v>
      </c>
      <c r="D141" s="316"/>
      <c r="E141" s="316"/>
      <c r="F141" s="317">
        <f>SUM(H138:H140)/3</f>
        <v>0</v>
      </c>
      <c r="G141" s="317"/>
      <c r="H141" s="136"/>
      <c r="I141" s="137"/>
    </row>
    <row r="142" spans="1:9" ht="13" thickBot="1"/>
    <row r="143" spans="1:9" ht="15">
      <c r="A143" s="360" t="s">
        <v>64</v>
      </c>
      <c r="B143" s="361"/>
      <c r="C143" s="318" t="s">
        <v>131</v>
      </c>
      <c r="D143" s="318"/>
      <c r="E143" s="318"/>
      <c r="F143" s="318"/>
      <c r="G143" s="318"/>
      <c r="H143" s="318"/>
      <c r="I143" s="319"/>
    </row>
    <row r="144" spans="1:9" ht="13">
      <c r="A144" s="362"/>
      <c r="B144" s="363"/>
      <c r="C144" s="326" t="s">
        <v>92</v>
      </c>
      <c r="D144" s="326"/>
      <c r="E144" s="326"/>
      <c r="F144" s="326"/>
      <c r="G144" s="185" t="s">
        <v>193</v>
      </c>
      <c r="H144" s="11"/>
      <c r="I144" s="131"/>
    </row>
    <row r="145" spans="1:9" ht="15">
      <c r="A145" s="132" t="s">
        <v>49</v>
      </c>
      <c r="B145" s="139">
        <v>10</v>
      </c>
      <c r="C145" s="320" t="s">
        <v>132</v>
      </c>
      <c r="D145" s="320"/>
      <c r="E145" s="320"/>
      <c r="F145" s="129">
        <f>Saisie!G14</f>
        <v>0</v>
      </c>
      <c r="G145" s="130" t="str">
        <f t="shared" ref="G145" si="25">IF(F145=1,"OUI",IF(F145=2,"1 erreur",IF(F145=9,"des erreurs","pas de réponse")))</f>
        <v>pas de réponse</v>
      </c>
      <c r="H145" s="133">
        <f>IF(F145=1,1,IF(F145=2,0.5,0))</f>
        <v>0</v>
      </c>
      <c r="I145" s="131"/>
    </row>
    <row r="146" spans="1:9" ht="14" thickBot="1">
      <c r="A146" s="135"/>
      <c r="B146" s="136"/>
      <c r="C146" s="316" t="s">
        <v>194</v>
      </c>
      <c r="D146" s="316"/>
      <c r="E146" s="316"/>
      <c r="F146" s="317">
        <f>SUM(H145:H145)/1</f>
        <v>0</v>
      </c>
      <c r="G146" s="317"/>
      <c r="H146" s="136"/>
      <c r="I146" s="137"/>
    </row>
    <row r="147" spans="1:9" ht="13" thickBot="1"/>
    <row r="148" spans="1:9" ht="50.25" customHeight="1">
      <c r="A148" s="360" t="s">
        <v>67</v>
      </c>
      <c r="B148" s="361"/>
      <c r="C148" s="364" t="s">
        <v>188</v>
      </c>
      <c r="D148" s="364"/>
      <c r="E148" s="364"/>
      <c r="F148" s="364"/>
      <c r="G148" s="364"/>
      <c r="H148" s="364"/>
      <c r="I148" s="365"/>
    </row>
    <row r="149" spans="1:9" ht="13">
      <c r="A149" s="362"/>
      <c r="B149" s="363"/>
      <c r="C149" s="326" t="s">
        <v>62</v>
      </c>
      <c r="D149" s="326"/>
      <c r="E149" s="326"/>
      <c r="F149" s="326"/>
      <c r="G149" s="185" t="s">
        <v>193</v>
      </c>
      <c r="H149" s="11"/>
      <c r="I149" s="131"/>
    </row>
    <row r="150" spans="1:9" ht="15">
      <c r="A150" s="132" t="s">
        <v>192</v>
      </c>
      <c r="B150" s="139">
        <v>11</v>
      </c>
      <c r="C150" s="320" t="s">
        <v>135</v>
      </c>
      <c r="D150" s="320"/>
      <c r="E150" s="320"/>
      <c r="F150" s="129">
        <f>Saisie!G15</f>
        <v>0</v>
      </c>
      <c r="G150" s="130" t="str">
        <f t="shared" ref="G150:G154" si="26">IF(F150=1,"OUI",IF(F150=2,"1 erreur",IF(F150=9,"des erreurs","pas de réponse")))</f>
        <v>pas de réponse</v>
      </c>
      <c r="H150" s="133">
        <f>IF(F150=1,1,IF(F150=2,0.5,0))</f>
        <v>0</v>
      </c>
      <c r="I150" s="131"/>
    </row>
    <row r="151" spans="1:9" ht="15">
      <c r="A151" s="134"/>
      <c r="B151" s="139">
        <v>12</v>
      </c>
      <c r="C151" s="320" t="s">
        <v>133</v>
      </c>
      <c r="D151" s="320"/>
      <c r="E151" s="320"/>
      <c r="F151" s="129">
        <f>Saisie!G16</f>
        <v>0</v>
      </c>
      <c r="G151" s="130" t="str">
        <f t="shared" si="26"/>
        <v>pas de réponse</v>
      </c>
      <c r="H151" s="133">
        <f t="shared" ref="H151:H154" si="27">IF(F151=1,1,IF(F151=2,0.5,0))</f>
        <v>0</v>
      </c>
      <c r="I151" s="131"/>
    </row>
    <row r="152" spans="1:9" ht="15">
      <c r="A152" s="134"/>
      <c r="B152" s="139">
        <v>13</v>
      </c>
      <c r="C152" s="320" t="s">
        <v>134</v>
      </c>
      <c r="D152" s="320"/>
      <c r="E152" s="320"/>
      <c r="F152" s="129">
        <f>Saisie!G17</f>
        <v>0</v>
      </c>
      <c r="G152" s="130" t="str">
        <f t="shared" si="26"/>
        <v>pas de réponse</v>
      </c>
      <c r="H152" s="133">
        <f t="shared" si="27"/>
        <v>0</v>
      </c>
      <c r="I152" s="131"/>
    </row>
    <row r="153" spans="1:9" ht="15">
      <c r="A153" s="134"/>
      <c r="B153" s="139">
        <v>14</v>
      </c>
      <c r="C153" s="320" t="s">
        <v>136</v>
      </c>
      <c r="D153" s="320"/>
      <c r="E153" s="320"/>
      <c r="F153" s="129">
        <f>Saisie!G18</f>
        <v>0</v>
      </c>
      <c r="G153" s="130" t="str">
        <f t="shared" si="26"/>
        <v>pas de réponse</v>
      </c>
      <c r="H153" s="133">
        <f t="shared" si="27"/>
        <v>0</v>
      </c>
      <c r="I153" s="131"/>
    </row>
    <row r="154" spans="1:9" ht="15">
      <c r="A154" s="134"/>
      <c r="B154" s="139">
        <v>15</v>
      </c>
      <c r="C154" s="320" t="s">
        <v>137</v>
      </c>
      <c r="D154" s="320"/>
      <c r="E154" s="320"/>
      <c r="F154" s="129">
        <f>Saisie!G19</f>
        <v>0</v>
      </c>
      <c r="G154" s="130" t="str">
        <f t="shared" si="26"/>
        <v>pas de réponse</v>
      </c>
      <c r="H154" s="133">
        <f t="shared" si="27"/>
        <v>0</v>
      </c>
      <c r="I154" s="131"/>
    </row>
    <row r="155" spans="1:9" ht="14" thickBot="1">
      <c r="A155" s="135"/>
      <c r="B155" s="136"/>
      <c r="C155" s="316" t="s">
        <v>194</v>
      </c>
      <c r="D155" s="316"/>
      <c r="E155" s="316"/>
      <c r="F155" s="317">
        <f>SUM(H150:H154)/5</f>
        <v>0</v>
      </c>
      <c r="G155" s="317"/>
      <c r="H155" s="136"/>
      <c r="I155" s="137"/>
    </row>
    <row r="156" spans="1:9" ht="13" thickBot="1"/>
    <row r="157" spans="1:9" ht="34.5" customHeight="1">
      <c r="A157" s="360" t="s">
        <v>74</v>
      </c>
      <c r="B157" s="361"/>
      <c r="C157" s="364" t="s">
        <v>138</v>
      </c>
      <c r="D157" s="364"/>
      <c r="E157" s="364"/>
      <c r="F157" s="364"/>
      <c r="G157" s="364"/>
      <c r="H157" s="364"/>
      <c r="I157" s="365"/>
    </row>
    <row r="158" spans="1:9" ht="13">
      <c r="A158" s="362"/>
      <c r="B158" s="363"/>
      <c r="C158" s="326" t="s">
        <v>140</v>
      </c>
      <c r="D158" s="326"/>
      <c r="E158" s="326"/>
      <c r="F158" s="326"/>
      <c r="G158" s="185" t="s">
        <v>193</v>
      </c>
      <c r="H158" s="11"/>
      <c r="I158" s="131"/>
    </row>
    <row r="159" spans="1:9" ht="15">
      <c r="A159" s="132" t="s">
        <v>192</v>
      </c>
      <c r="B159" s="139">
        <v>16</v>
      </c>
      <c r="C159" s="320" t="s">
        <v>141</v>
      </c>
      <c r="D159" s="320"/>
      <c r="E159" s="320"/>
      <c r="F159" s="129">
        <f>Saisie!G20</f>
        <v>0</v>
      </c>
      <c r="G159" s="130" t="str">
        <f t="shared" ref="G159:G162" si="28">IF(F159=1,"OUI",IF(F159=2,"1 erreur",IF(F159=9,"des erreurs","pas de réponse")))</f>
        <v>pas de réponse</v>
      </c>
      <c r="H159" s="133">
        <f>IF(F159=1,1,IF(F159=2,0.5,0))</f>
        <v>0</v>
      </c>
      <c r="I159" s="131"/>
    </row>
    <row r="160" spans="1:9" ht="15">
      <c r="A160" s="134"/>
      <c r="B160" s="139">
        <v>17</v>
      </c>
      <c r="C160" s="320" t="s">
        <v>142</v>
      </c>
      <c r="D160" s="320"/>
      <c r="E160" s="320"/>
      <c r="F160" s="129">
        <f>Saisie!G21</f>
        <v>0</v>
      </c>
      <c r="G160" s="130" t="str">
        <f t="shared" si="28"/>
        <v>pas de réponse</v>
      </c>
      <c r="H160" s="133">
        <f t="shared" ref="H160:H162" si="29">IF(F160=1,1,IF(F160=2,0.5,0))</f>
        <v>0</v>
      </c>
      <c r="I160" s="131"/>
    </row>
    <row r="161" spans="1:9" ht="15">
      <c r="A161" s="134"/>
      <c r="B161" s="139">
        <v>18</v>
      </c>
      <c r="C161" s="320" t="s">
        <v>143</v>
      </c>
      <c r="D161" s="320"/>
      <c r="E161" s="320"/>
      <c r="F161" s="129">
        <f>Saisie!G22</f>
        <v>0</v>
      </c>
      <c r="G161" s="130" t="str">
        <f t="shared" si="28"/>
        <v>pas de réponse</v>
      </c>
      <c r="H161" s="133">
        <f t="shared" si="29"/>
        <v>0</v>
      </c>
      <c r="I161" s="131"/>
    </row>
    <row r="162" spans="1:9" ht="15">
      <c r="A162" s="134"/>
      <c r="B162" s="139">
        <v>19</v>
      </c>
      <c r="C162" s="320" t="s">
        <v>144</v>
      </c>
      <c r="D162" s="320"/>
      <c r="E162" s="320"/>
      <c r="F162" s="129">
        <f>Saisie!G23</f>
        <v>0</v>
      </c>
      <c r="G162" s="130" t="str">
        <f t="shared" si="28"/>
        <v>pas de réponse</v>
      </c>
      <c r="H162" s="133">
        <f t="shared" si="29"/>
        <v>0</v>
      </c>
      <c r="I162" s="131"/>
    </row>
    <row r="163" spans="1:9" ht="14" thickBot="1">
      <c r="A163" s="135"/>
      <c r="B163" s="136"/>
      <c r="C163" s="316" t="s">
        <v>194</v>
      </c>
      <c r="D163" s="316"/>
      <c r="E163" s="316"/>
      <c r="F163" s="317">
        <f>SUM(H159:H162)/4</f>
        <v>0</v>
      </c>
      <c r="G163" s="317"/>
      <c r="H163" s="136"/>
      <c r="I163" s="137"/>
    </row>
    <row r="164" spans="1:9" ht="13" thickBot="1"/>
    <row r="165" spans="1:9" ht="34.5" customHeight="1">
      <c r="A165" s="360" t="s">
        <v>79</v>
      </c>
      <c r="B165" s="361"/>
      <c r="C165" s="364" t="s">
        <v>145</v>
      </c>
      <c r="D165" s="364"/>
      <c r="E165" s="364"/>
      <c r="F165" s="364"/>
      <c r="G165" s="364"/>
      <c r="H165" s="364"/>
      <c r="I165" s="365"/>
    </row>
    <row r="166" spans="1:9" ht="13">
      <c r="A166" s="362"/>
      <c r="B166" s="363"/>
      <c r="C166" s="326" t="s">
        <v>146</v>
      </c>
      <c r="D166" s="326"/>
      <c r="E166" s="326"/>
      <c r="F166" s="326"/>
      <c r="G166" s="185" t="s">
        <v>193</v>
      </c>
      <c r="H166" s="11"/>
      <c r="I166" s="131"/>
    </row>
    <row r="167" spans="1:9" ht="15">
      <c r="A167" s="132" t="s">
        <v>192</v>
      </c>
      <c r="B167" s="139">
        <v>20</v>
      </c>
      <c r="C167" s="320" t="s">
        <v>190</v>
      </c>
      <c r="D167" s="320"/>
      <c r="E167" s="320"/>
      <c r="F167" s="129">
        <f>Saisie!G24</f>
        <v>0</v>
      </c>
      <c r="G167" s="130" t="str">
        <f t="shared" ref="G167:G169" si="30">IF(F167=1,"OUI",IF(F167=2,"1 erreur",IF(F167=9,"des erreurs","pas de réponse")))</f>
        <v>pas de réponse</v>
      </c>
      <c r="H167" s="133">
        <f>IF(F167=1,1,IF(F167=2,0.5,0))</f>
        <v>0</v>
      </c>
      <c r="I167" s="131"/>
    </row>
    <row r="168" spans="1:9" ht="15">
      <c r="A168" s="134"/>
      <c r="B168" s="139">
        <v>21</v>
      </c>
      <c r="C168" s="320" t="s">
        <v>189</v>
      </c>
      <c r="D168" s="320"/>
      <c r="E168" s="320"/>
      <c r="F168" s="129">
        <f>Saisie!G25</f>
        <v>0</v>
      </c>
      <c r="G168" s="130" t="str">
        <f t="shared" si="30"/>
        <v>pas de réponse</v>
      </c>
      <c r="H168" s="133">
        <f t="shared" ref="H168:H169" si="31">IF(F168=1,1,IF(F168=2,0.5,0))</f>
        <v>0</v>
      </c>
      <c r="I168" s="131"/>
    </row>
    <row r="169" spans="1:9" ht="15">
      <c r="A169" s="134"/>
      <c r="B169" s="139">
        <v>22</v>
      </c>
      <c r="C169" s="320" t="s">
        <v>191</v>
      </c>
      <c r="D169" s="320"/>
      <c r="E169" s="320"/>
      <c r="F169" s="129">
        <f>Saisie!G26</f>
        <v>0</v>
      </c>
      <c r="G169" s="130" t="str">
        <f t="shared" si="30"/>
        <v>pas de réponse</v>
      </c>
      <c r="H169" s="133">
        <f t="shared" si="31"/>
        <v>0</v>
      </c>
      <c r="I169" s="131"/>
    </row>
    <row r="170" spans="1:9" ht="14" thickBot="1">
      <c r="A170" s="135"/>
      <c r="B170" s="136"/>
      <c r="C170" s="316" t="s">
        <v>194</v>
      </c>
      <c r="D170" s="316"/>
      <c r="E170" s="316"/>
      <c r="F170" s="317">
        <f>SUM(H167:H169)/3</f>
        <v>0</v>
      </c>
      <c r="G170" s="317"/>
      <c r="H170" s="136"/>
      <c r="I170" s="137"/>
    </row>
    <row r="171" spans="1:9" ht="13" thickBot="1"/>
    <row r="172" spans="1:9" ht="34.5" customHeight="1">
      <c r="A172" s="360" t="s">
        <v>86</v>
      </c>
      <c r="B172" s="361"/>
      <c r="C172" s="364" t="s">
        <v>147</v>
      </c>
      <c r="D172" s="364"/>
      <c r="E172" s="364"/>
      <c r="F172" s="364"/>
      <c r="G172" s="364"/>
      <c r="H172" s="364"/>
      <c r="I172" s="365"/>
    </row>
    <row r="173" spans="1:9" ht="13">
      <c r="A173" s="362"/>
      <c r="B173" s="363"/>
      <c r="C173" s="326" t="s">
        <v>92</v>
      </c>
      <c r="D173" s="326"/>
      <c r="E173" s="326"/>
      <c r="F173" s="326"/>
      <c r="G173" s="185" t="s">
        <v>193</v>
      </c>
      <c r="H173" s="11"/>
      <c r="I173" s="131"/>
    </row>
    <row r="174" spans="1:9" ht="15">
      <c r="A174" s="132" t="s">
        <v>192</v>
      </c>
      <c r="B174" s="139">
        <v>23</v>
      </c>
      <c r="C174" s="320" t="s">
        <v>148</v>
      </c>
      <c r="D174" s="320"/>
      <c r="E174" s="320"/>
      <c r="F174" s="129">
        <f>Saisie!G27</f>
        <v>0</v>
      </c>
      <c r="G174" s="130" t="str">
        <f t="shared" ref="G174:G177" si="32">IF(F174=1,"OUI",IF(F174=2,"1 erreur",IF(F174=9,"des erreurs","pas de réponse")))</f>
        <v>pas de réponse</v>
      </c>
      <c r="H174" s="133">
        <f>IF(F174=1,1,IF(F174=2,0.5,0))</f>
        <v>0</v>
      </c>
      <c r="I174" s="131"/>
    </row>
    <row r="175" spans="1:9" ht="15">
      <c r="A175" s="134"/>
      <c r="B175" s="139">
        <v>24</v>
      </c>
      <c r="C175" s="320" t="s">
        <v>149</v>
      </c>
      <c r="D175" s="320"/>
      <c r="E175" s="320"/>
      <c r="F175" s="129">
        <f>Saisie!G28</f>
        <v>0</v>
      </c>
      <c r="G175" s="130" t="str">
        <f t="shared" si="32"/>
        <v>pas de réponse</v>
      </c>
      <c r="H175" s="133">
        <f t="shared" ref="H175:H177" si="33">IF(F175=1,1,IF(F175=2,0.5,0))</f>
        <v>0</v>
      </c>
      <c r="I175" s="131"/>
    </row>
    <row r="176" spans="1:9" ht="15">
      <c r="A176" s="134"/>
      <c r="B176" s="139">
        <v>25</v>
      </c>
      <c r="C176" s="320" t="s">
        <v>150</v>
      </c>
      <c r="D176" s="320"/>
      <c r="E176" s="320"/>
      <c r="F176" s="129">
        <f>Saisie!G29</f>
        <v>0</v>
      </c>
      <c r="G176" s="130" t="str">
        <f t="shared" si="32"/>
        <v>pas de réponse</v>
      </c>
      <c r="H176" s="133">
        <f t="shared" si="33"/>
        <v>0</v>
      </c>
      <c r="I176" s="131"/>
    </row>
    <row r="177" spans="1:9" ht="15">
      <c r="A177" s="134"/>
      <c r="B177" s="139">
        <v>26</v>
      </c>
      <c r="C177" s="320" t="s">
        <v>151</v>
      </c>
      <c r="D177" s="320"/>
      <c r="E177" s="320"/>
      <c r="F177" s="129">
        <f>Saisie!G30</f>
        <v>0</v>
      </c>
      <c r="G177" s="130" t="str">
        <f t="shared" si="32"/>
        <v>pas de réponse</v>
      </c>
      <c r="H177" s="133">
        <f t="shared" si="33"/>
        <v>0</v>
      </c>
      <c r="I177" s="131"/>
    </row>
    <row r="178" spans="1:9" ht="14" thickBot="1">
      <c r="A178" s="135"/>
      <c r="B178" s="136"/>
      <c r="C178" s="316" t="s">
        <v>194</v>
      </c>
      <c r="D178" s="316"/>
      <c r="E178" s="316"/>
      <c r="F178" s="317">
        <f>SUM(H174:H177)/4</f>
        <v>0</v>
      </c>
      <c r="G178" s="317"/>
      <c r="H178" s="136"/>
      <c r="I178" s="137"/>
    </row>
  </sheetData>
  <sheetProtection sheet="1" objects="1" scenarios="1"/>
  <mergeCells count="200">
    <mergeCell ref="B6:G6"/>
    <mergeCell ref="B7:G7"/>
    <mergeCell ref="A9:I9"/>
    <mergeCell ref="A11:B12"/>
    <mergeCell ref="C11:I11"/>
    <mergeCell ref="C12:F12"/>
    <mergeCell ref="A1:I1"/>
    <mergeCell ref="B2:D2"/>
    <mergeCell ref="F2:I2"/>
    <mergeCell ref="B3:D3"/>
    <mergeCell ref="F3:I4"/>
    <mergeCell ref="B4:D4"/>
    <mergeCell ref="C19:E19"/>
    <mergeCell ref="C20:E20"/>
    <mergeCell ref="C21:E21"/>
    <mergeCell ref="C22:E22"/>
    <mergeCell ref="F22:G22"/>
    <mergeCell ref="A24:B25"/>
    <mergeCell ref="C24:I24"/>
    <mergeCell ref="C25:F25"/>
    <mergeCell ref="C13:E13"/>
    <mergeCell ref="C14:E14"/>
    <mergeCell ref="C15:E15"/>
    <mergeCell ref="C16:E16"/>
    <mergeCell ref="C17:E17"/>
    <mergeCell ref="C18:E18"/>
    <mergeCell ref="C31:E31"/>
    <mergeCell ref="C32:E32"/>
    <mergeCell ref="F32:G32"/>
    <mergeCell ref="A34:B35"/>
    <mergeCell ref="C34:I34"/>
    <mergeCell ref="C35:F35"/>
    <mergeCell ref="C26:E26"/>
    <mergeCell ref="C27:E27"/>
    <mergeCell ref="F27:G27"/>
    <mergeCell ref="A29:B30"/>
    <mergeCell ref="C29:I29"/>
    <mergeCell ref="C30:F30"/>
    <mergeCell ref="C41:E41"/>
    <mergeCell ref="C42:E42"/>
    <mergeCell ref="F42:G42"/>
    <mergeCell ref="A44:B45"/>
    <mergeCell ref="C44:I44"/>
    <mergeCell ref="C45:F45"/>
    <mergeCell ref="C36:E36"/>
    <mergeCell ref="C37:E37"/>
    <mergeCell ref="F37:G37"/>
    <mergeCell ref="A39:B40"/>
    <mergeCell ref="C39:I39"/>
    <mergeCell ref="C40:F40"/>
    <mergeCell ref="A52:B53"/>
    <mergeCell ref="C52:I52"/>
    <mergeCell ref="C53:F53"/>
    <mergeCell ref="C54:E54"/>
    <mergeCell ref="C55:E55"/>
    <mergeCell ref="C56:E56"/>
    <mergeCell ref="C46:E46"/>
    <mergeCell ref="C47:E47"/>
    <mergeCell ref="C48:E48"/>
    <mergeCell ref="C49:E49"/>
    <mergeCell ref="C50:E50"/>
    <mergeCell ref="F50:G50"/>
    <mergeCell ref="C62:E62"/>
    <mergeCell ref="C63:E63"/>
    <mergeCell ref="C64:E64"/>
    <mergeCell ref="C65:E65"/>
    <mergeCell ref="F65:G65"/>
    <mergeCell ref="A67:B68"/>
    <mergeCell ref="C67:I67"/>
    <mergeCell ref="C68:F68"/>
    <mergeCell ref="C57:E57"/>
    <mergeCell ref="F57:G57"/>
    <mergeCell ref="A59:B60"/>
    <mergeCell ref="C59:I59"/>
    <mergeCell ref="C60:F60"/>
    <mergeCell ref="C61:E61"/>
    <mergeCell ref="A77:B78"/>
    <mergeCell ref="C77:I77"/>
    <mergeCell ref="C78:F78"/>
    <mergeCell ref="C69:E69"/>
    <mergeCell ref="C70:E70"/>
    <mergeCell ref="F70:G70"/>
    <mergeCell ref="A72:B73"/>
    <mergeCell ref="C72:I72"/>
    <mergeCell ref="C73:F73"/>
    <mergeCell ref="C79:E79"/>
    <mergeCell ref="C80:E80"/>
    <mergeCell ref="C81:E81"/>
    <mergeCell ref="C82:E82"/>
    <mergeCell ref="C83:E83"/>
    <mergeCell ref="F83:G83"/>
    <mergeCell ref="C74:E74"/>
    <mergeCell ref="C75:E75"/>
    <mergeCell ref="F75:G75"/>
    <mergeCell ref="A93:B94"/>
    <mergeCell ref="C93:I93"/>
    <mergeCell ref="C94:F94"/>
    <mergeCell ref="A85:B86"/>
    <mergeCell ref="C85:I85"/>
    <mergeCell ref="C86:F86"/>
    <mergeCell ref="C87:E87"/>
    <mergeCell ref="C88:E88"/>
    <mergeCell ref="C89:E89"/>
    <mergeCell ref="C95:E95"/>
    <mergeCell ref="C96:E96"/>
    <mergeCell ref="C97:E97"/>
    <mergeCell ref="C98:E98"/>
    <mergeCell ref="C99:E99"/>
    <mergeCell ref="F99:G99"/>
    <mergeCell ref="C90:E90"/>
    <mergeCell ref="C91:E91"/>
    <mergeCell ref="F91:G91"/>
    <mergeCell ref="C106:E106"/>
    <mergeCell ref="F106:G106"/>
    <mergeCell ref="A108:I108"/>
    <mergeCell ref="B109:D109"/>
    <mergeCell ref="F109:I109"/>
    <mergeCell ref="B110:D110"/>
    <mergeCell ref="F110:I111"/>
    <mergeCell ref="B111:D111"/>
    <mergeCell ref="A101:B102"/>
    <mergeCell ref="C101:I101"/>
    <mergeCell ref="C102:F102"/>
    <mergeCell ref="C103:E103"/>
    <mergeCell ref="C104:E104"/>
    <mergeCell ref="C105:E105"/>
    <mergeCell ref="C120:E120"/>
    <mergeCell ref="C121:E121"/>
    <mergeCell ref="C122:E122"/>
    <mergeCell ref="F122:G122"/>
    <mergeCell ref="A124:B125"/>
    <mergeCell ref="C124:I124"/>
    <mergeCell ref="C125:F125"/>
    <mergeCell ref="B113:G113"/>
    <mergeCell ref="B114:G114"/>
    <mergeCell ref="A116:I116"/>
    <mergeCell ref="A118:B119"/>
    <mergeCell ref="C118:I118"/>
    <mergeCell ref="C119:F119"/>
    <mergeCell ref="C131:E131"/>
    <mergeCell ref="C132:E132"/>
    <mergeCell ref="C133:E133"/>
    <mergeCell ref="C134:E134"/>
    <mergeCell ref="F134:G134"/>
    <mergeCell ref="A136:B137"/>
    <mergeCell ref="C136:I136"/>
    <mergeCell ref="C137:F137"/>
    <mergeCell ref="C126:E126"/>
    <mergeCell ref="C127:E127"/>
    <mergeCell ref="F127:G127"/>
    <mergeCell ref="A129:B130"/>
    <mergeCell ref="C129:I129"/>
    <mergeCell ref="C130:F130"/>
    <mergeCell ref="C145:E145"/>
    <mergeCell ref="C146:E146"/>
    <mergeCell ref="F146:G146"/>
    <mergeCell ref="A148:B149"/>
    <mergeCell ref="C148:I148"/>
    <mergeCell ref="C149:F149"/>
    <mergeCell ref="C138:E138"/>
    <mergeCell ref="C139:E139"/>
    <mergeCell ref="C140:E140"/>
    <mergeCell ref="C141:E141"/>
    <mergeCell ref="F141:G141"/>
    <mergeCell ref="A143:B144"/>
    <mergeCell ref="C143:I143"/>
    <mergeCell ref="C144:F144"/>
    <mergeCell ref="F155:G155"/>
    <mergeCell ref="A157:B158"/>
    <mergeCell ref="C157:I157"/>
    <mergeCell ref="C158:F158"/>
    <mergeCell ref="C159:E159"/>
    <mergeCell ref="C160:E160"/>
    <mergeCell ref="C150:E150"/>
    <mergeCell ref="C151:E151"/>
    <mergeCell ref="C152:E152"/>
    <mergeCell ref="C153:E153"/>
    <mergeCell ref="C154:E154"/>
    <mergeCell ref="C155:E155"/>
    <mergeCell ref="A172:B173"/>
    <mergeCell ref="C172:I172"/>
    <mergeCell ref="C173:F173"/>
    <mergeCell ref="C161:E161"/>
    <mergeCell ref="C162:E162"/>
    <mergeCell ref="C163:E163"/>
    <mergeCell ref="F163:G163"/>
    <mergeCell ref="A165:B166"/>
    <mergeCell ref="C165:I165"/>
    <mergeCell ref="C166:F166"/>
    <mergeCell ref="C174:E174"/>
    <mergeCell ref="C175:E175"/>
    <mergeCell ref="C176:E176"/>
    <mergeCell ref="C177:E177"/>
    <mergeCell ref="C178:E178"/>
    <mergeCell ref="F178:G178"/>
    <mergeCell ref="C167:E167"/>
    <mergeCell ref="C168:E168"/>
    <mergeCell ref="C169:E169"/>
    <mergeCell ref="C170:E170"/>
    <mergeCell ref="F170:G170"/>
  </mergeCells>
  <phoneticPr fontId="5" type="noConversion"/>
  <conditionalFormatting sqref="H13">
    <cfRule type="iconSet" priority="31">
      <iconSet iconSet="3Signs" showValue="0">
        <cfvo type="percent" val="0"/>
        <cfvo type="num" val="0.5"/>
        <cfvo type="num" val="1"/>
      </iconSet>
    </cfRule>
  </conditionalFormatting>
  <conditionalFormatting sqref="H14:H21">
    <cfRule type="iconSet" priority="30">
      <iconSet iconSet="3Signs" showValue="0">
        <cfvo type="percent" val="0"/>
        <cfvo type="num" val="0.5"/>
        <cfvo type="num" val="1"/>
      </iconSet>
    </cfRule>
  </conditionalFormatting>
  <conditionalFormatting sqref="H26">
    <cfRule type="iconSet" priority="29">
      <iconSet iconSet="3Signs" showValue="0">
        <cfvo type="percent" val="0"/>
        <cfvo type="num" val="0.5"/>
        <cfvo type="num" val="1"/>
      </iconSet>
    </cfRule>
  </conditionalFormatting>
  <conditionalFormatting sqref="H31">
    <cfRule type="iconSet" priority="28">
      <iconSet iconSet="3Signs" showValue="0">
        <cfvo type="percent" val="0"/>
        <cfvo type="num" val="0.5"/>
        <cfvo type="num" val="1"/>
      </iconSet>
    </cfRule>
  </conditionalFormatting>
  <conditionalFormatting sqref="H36">
    <cfRule type="iconSet" priority="27">
      <iconSet iconSet="3Signs" showValue="0">
        <cfvo type="percent" val="0"/>
        <cfvo type="num" val="0.5"/>
        <cfvo type="num" val="1"/>
      </iconSet>
    </cfRule>
  </conditionalFormatting>
  <conditionalFormatting sqref="H41">
    <cfRule type="iconSet" priority="26">
      <iconSet iconSet="3Signs" showValue="0">
        <cfvo type="percent" val="0"/>
        <cfvo type="num" val="0.5"/>
        <cfvo type="num" val="1"/>
      </iconSet>
    </cfRule>
  </conditionalFormatting>
  <conditionalFormatting sqref="H46">
    <cfRule type="iconSet" priority="25">
      <iconSet iconSet="3Signs" showValue="0">
        <cfvo type="percent" val="0"/>
        <cfvo type="num" val="0.5"/>
        <cfvo type="num" val="1"/>
      </iconSet>
    </cfRule>
  </conditionalFormatting>
  <conditionalFormatting sqref="H47:H49">
    <cfRule type="iconSet" priority="32">
      <iconSet iconSet="3Signs" showValue="0">
        <cfvo type="percent" val="0"/>
        <cfvo type="num" val="0.5"/>
        <cfvo type="num" val="1"/>
      </iconSet>
    </cfRule>
  </conditionalFormatting>
  <conditionalFormatting sqref="H54">
    <cfRule type="iconSet" priority="24">
      <iconSet iconSet="3Signs" showValue="0">
        <cfvo type="percent" val="0"/>
        <cfvo type="num" val="0.5"/>
        <cfvo type="num" val="1"/>
      </iconSet>
    </cfRule>
  </conditionalFormatting>
  <conditionalFormatting sqref="H55:H56">
    <cfRule type="iconSet" priority="33">
      <iconSet iconSet="3Signs" showValue="0">
        <cfvo type="percent" val="0"/>
        <cfvo type="num" val="0.5"/>
        <cfvo type="num" val="1"/>
      </iconSet>
    </cfRule>
  </conditionalFormatting>
  <conditionalFormatting sqref="H61">
    <cfRule type="iconSet" priority="22">
      <iconSet iconSet="3Signs" showValue="0">
        <cfvo type="percent" val="0"/>
        <cfvo type="num" val="0.5"/>
        <cfvo type="num" val="1"/>
      </iconSet>
    </cfRule>
  </conditionalFormatting>
  <conditionalFormatting sqref="H62:H64">
    <cfRule type="iconSet" priority="23">
      <iconSet iconSet="3Signs" showValue="0">
        <cfvo type="percent" val="0"/>
        <cfvo type="num" val="0.5"/>
        <cfvo type="num" val="1"/>
      </iconSet>
    </cfRule>
  </conditionalFormatting>
  <conditionalFormatting sqref="H69">
    <cfRule type="iconSet" priority="21">
      <iconSet iconSet="3Signs" showValue="0">
        <cfvo type="percent" val="0"/>
        <cfvo type="num" val="0.5"/>
        <cfvo type="num" val="1"/>
      </iconSet>
    </cfRule>
  </conditionalFormatting>
  <conditionalFormatting sqref="H74">
    <cfRule type="iconSet" priority="20">
      <iconSet iconSet="3Signs" showValue="0">
        <cfvo type="percent" val="0"/>
        <cfvo type="num" val="0.5"/>
        <cfvo type="num" val="1"/>
      </iconSet>
    </cfRule>
  </conditionalFormatting>
  <conditionalFormatting sqref="H79">
    <cfRule type="iconSet" priority="18">
      <iconSet iconSet="3Signs" showValue="0">
        <cfvo type="percent" val="0"/>
        <cfvo type="num" val="0.5"/>
        <cfvo type="num" val="1"/>
      </iconSet>
    </cfRule>
  </conditionalFormatting>
  <conditionalFormatting sqref="H80:H82">
    <cfRule type="iconSet" priority="19">
      <iconSet iconSet="3Signs" showValue="0">
        <cfvo type="percent" val="0"/>
        <cfvo type="num" val="0.5"/>
        <cfvo type="num" val="1"/>
      </iconSet>
    </cfRule>
  </conditionalFormatting>
  <conditionalFormatting sqref="H87">
    <cfRule type="iconSet" priority="16">
      <iconSet iconSet="3Signs" showValue="0">
        <cfvo type="percent" val="0"/>
        <cfvo type="num" val="0.5"/>
        <cfvo type="num" val="1"/>
      </iconSet>
    </cfRule>
  </conditionalFormatting>
  <conditionalFormatting sqref="H88:H90">
    <cfRule type="iconSet" priority="17">
      <iconSet iconSet="3Signs" showValue="0">
        <cfvo type="percent" val="0"/>
        <cfvo type="num" val="0.5"/>
        <cfvo type="num" val="1"/>
      </iconSet>
    </cfRule>
  </conditionalFormatting>
  <conditionalFormatting sqref="H95">
    <cfRule type="iconSet" priority="14">
      <iconSet iconSet="3Signs" showValue="0">
        <cfvo type="percent" val="0"/>
        <cfvo type="num" val="0.5"/>
        <cfvo type="num" val="1"/>
      </iconSet>
    </cfRule>
  </conditionalFormatting>
  <conditionalFormatting sqref="H96:H98">
    <cfRule type="iconSet" priority="15">
      <iconSet iconSet="3Signs" showValue="0">
        <cfvo type="percent" val="0"/>
        <cfvo type="num" val="0.5"/>
        <cfvo type="num" val="1"/>
      </iconSet>
    </cfRule>
  </conditionalFormatting>
  <conditionalFormatting sqref="H103">
    <cfRule type="iconSet" priority="13">
      <iconSet iconSet="3Signs" showValue="0">
        <cfvo type="percent" val="0"/>
        <cfvo type="num" val="0.5"/>
        <cfvo type="num" val="1"/>
      </iconSet>
    </cfRule>
  </conditionalFormatting>
  <conditionalFormatting sqref="H104:H105">
    <cfRule type="iconSet" priority="34">
      <iconSet iconSet="3Signs" showValue="0">
        <cfvo type="percent" val="0"/>
        <cfvo type="num" val="0.5"/>
        <cfvo type="num" val="1"/>
      </iconSet>
    </cfRule>
  </conditionalFormatting>
  <conditionalFormatting sqref="H120">
    <cfRule type="iconSet" priority="12">
      <iconSet iconSet="3Signs" showValue="0">
        <cfvo type="percent" val="0"/>
        <cfvo type="num" val="0.5"/>
        <cfvo type="num" val="1"/>
      </iconSet>
    </cfRule>
  </conditionalFormatting>
  <conditionalFormatting sqref="H121">
    <cfRule type="iconSet" priority="35">
      <iconSet iconSet="3Signs" showValue="0">
        <cfvo type="percent" val="0"/>
        <cfvo type="num" val="0.5"/>
        <cfvo type="num" val="1"/>
      </iconSet>
    </cfRule>
  </conditionalFormatting>
  <conditionalFormatting sqref="H126">
    <cfRule type="iconSet" priority="11">
      <iconSet iconSet="3Signs" showValue="0">
        <cfvo type="percent" val="0"/>
        <cfvo type="num" val="0.5"/>
        <cfvo type="num" val="1"/>
      </iconSet>
    </cfRule>
  </conditionalFormatting>
  <conditionalFormatting sqref="H131">
    <cfRule type="iconSet" priority="9">
      <iconSet iconSet="3Signs" showValue="0">
        <cfvo type="percent" val="0"/>
        <cfvo type="num" val="0.5"/>
        <cfvo type="num" val="1"/>
      </iconSet>
    </cfRule>
  </conditionalFormatting>
  <conditionalFormatting sqref="H132:H133">
    <cfRule type="iconSet" priority="10">
      <iconSet iconSet="3Signs" showValue="0">
        <cfvo type="percent" val="0"/>
        <cfvo type="num" val="0.5"/>
        <cfvo type="num" val="1"/>
      </iconSet>
    </cfRule>
  </conditionalFormatting>
  <conditionalFormatting sqref="H138">
    <cfRule type="iconSet" priority="7">
      <iconSet iconSet="3Signs" showValue="0">
        <cfvo type="percent" val="0"/>
        <cfvo type="num" val="0.5"/>
        <cfvo type="num" val="1"/>
      </iconSet>
    </cfRule>
  </conditionalFormatting>
  <conditionalFormatting sqref="H139:H140">
    <cfRule type="iconSet" priority="8">
      <iconSet iconSet="3Signs" showValue="0">
        <cfvo type="percent" val="0"/>
        <cfvo type="num" val="0.5"/>
        <cfvo type="num" val="1"/>
      </iconSet>
    </cfRule>
  </conditionalFormatting>
  <conditionalFormatting sqref="H145">
    <cfRule type="iconSet" priority="6">
      <iconSet iconSet="3Signs" showValue="0">
        <cfvo type="percent" val="0"/>
        <cfvo type="num" val="0.5"/>
        <cfvo type="num" val="1"/>
      </iconSet>
    </cfRule>
  </conditionalFormatting>
  <conditionalFormatting sqref="H150">
    <cfRule type="iconSet" priority="5">
      <iconSet iconSet="3Signs" showValue="0">
        <cfvo type="percent" val="0"/>
        <cfvo type="num" val="0.5"/>
        <cfvo type="num" val="1"/>
      </iconSet>
    </cfRule>
  </conditionalFormatting>
  <conditionalFormatting sqref="H151:H154">
    <cfRule type="iconSet" priority="36">
      <iconSet iconSet="3Signs" showValue="0">
        <cfvo type="percent" val="0"/>
        <cfvo type="num" val="0.5"/>
        <cfvo type="num" val="1"/>
      </iconSet>
    </cfRule>
  </conditionalFormatting>
  <conditionalFormatting sqref="H159">
    <cfRule type="iconSet" priority="4">
      <iconSet iconSet="3Signs" showValue="0">
        <cfvo type="percent" val="0"/>
        <cfvo type="num" val="0.5"/>
        <cfvo type="num" val="1"/>
      </iconSet>
    </cfRule>
  </conditionalFormatting>
  <conditionalFormatting sqref="H160:H162">
    <cfRule type="iconSet" priority="37">
      <iconSet iconSet="3Signs" showValue="0">
        <cfvo type="percent" val="0"/>
        <cfvo type="num" val="0.5"/>
        <cfvo type="num" val="1"/>
      </iconSet>
    </cfRule>
  </conditionalFormatting>
  <conditionalFormatting sqref="H167">
    <cfRule type="iconSet" priority="3">
      <iconSet iconSet="3Signs" showValue="0">
        <cfvo type="percent" val="0"/>
        <cfvo type="num" val="0.5"/>
        <cfvo type="num" val="1"/>
      </iconSet>
    </cfRule>
  </conditionalFormatting>
  <conditionalFormatting sqref="H168:H169">
    <cfRule type="iconSet" priority="38">
      <iconSet iconSet="3Signs" showValue="0">
        <cfvo type="percent" val="0"/>
        <cfvo type="num" val="0.5"/>
        <cfvo type="num" val="1"/>
      </iconSet>
    </cfRule>
  </conditionalFormatting>
  <conditionalFormatting sqref="H174">
    <cfRule type="iconSet" priority="1">
      <iconSet iconSet="3Signs" showValue="0">
        <cfvo type="percent" val="0"/>
        <cfvo type="num" val="0.5"/>
        <cfvo type="num" val="1"/>
      </iconSet>
    </cfRule>
  </conditionalFormatting>
  <conditionalFormatting sqref="H175:H177">
    <cfRule type="iconSet" priority="2">
      <iconSet iconSet="3Signs" showValue="0">
        <cfvo type="percent" val="0"/>
        <cfvo type="num" val="0.5"/>
        <cfvo type="num" val="1"/>
      </iconSet>
    </cfRule>
  </conditionalFormatting>
  <pageMargins left="0.39370078740157483" right="0.39370078740157483" top="0.39370078740157483" bottom="0.39370078740157483" header="0.31496062992125984" footer="0.31496062992125984"/>
  <pageSetup paperSize="9" scale="90" fitToHeight="2" orientation="portrait"/>
  <rowBreaks count="3" manualBreakCount="3">
    <brk id="51" max="8" man="1"/>
    <brk id="107" max="8" man="1"/>
    <brk id="156" max="8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40</vt:i4>
      </vt:variant>
    </vt:vector>
  </HeadingPairs>
  <TitlesOfParts>
    <vt:vector size="40" baseType="lpstr">
      <vt:lpstr>Accueil</vt:lpstr>
      <vt:lpstr>Classe</vt:lpstr>
      <vt:lpstr>Saisie</vt:lpstr>
      <vt:lpstr>listes</vt:lpstr>
      <vt:lpstr>Synthèse-classe</vt:lpstr>
      <vt:lpstr>El.01</vt:lpstr>
      <vt:lpstr>El.02</vt:lpstr>
      <vt:lpstr>El.03</vt:lpstr>
      <vt:lpstr>El.04</vt:lpstr>
      <vt:lpstr>El.05</vt:lpstr>
      <vt:lpstr>El.06</vt:lpstr>
      <vt:lpstr>El.07</vt:lpstr>
      <vt:lpstr>El.08</vt:lpstr>
      <vt:lpstr>El.09</vt:lpstr>
      <vt:lpstr>El.10</vt:lpstr>
      <vt:lpstr>El.11</vt:lpstr>
      <vt:lpstr>El.12</vt:lpstr>
      <vt:lpstr>El.13</vt:lpstr>
      <vt:lpstr>El.14</vt:lpstr>
      <vt:lpstr>El.15</vt:lpstr>
      <vt:lpstr>El.16</vt:lpstr>
      <vt:lpstr>El.17</vt:lpstr>
      <vt:lpstr>El.18</vt:lpstr>
      <vt:lpstr>El.19</vt:lpstr>
      <vt:lpstr>El.20</vt:lpstr>
      <vt:lpstr>El.21</vt:lpstr>
      <vt:lpstr>El.22</vt:lpstr>
      <vt:lpstr>El.23</vt:lpstr>
      <vt:lpstr>El.24</vt:lpstr>
      <vt:lpstr>El.25</vt:lpstr>
      <vt:lpstr>El.26</vt:lpstr>
      <vt:lpstr>El.27</vt:lpstr>
      <vt:lpstr>El.28</vt:lpstr>
      <vt:lpstr>El.29</vt:lpstr>
      <vt:lpstr>El.30</vt:lpstr>
      <vt:lpstr>El.31</vt:lpstr>
      <vt:lpstr>El.32</vt:lpstr>
      <vt:lpstr>El.33</vt:lpstr>
      <vt:lpstr>El.34</vt:lpstr>
      <vt:lpstr>El.35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Benoît Becquart</cp:lastModifiedBy>
  <cp:revision/>
  <cp:lastPrinted>2017-09-18T16:58:00Z</cp:lastPrinted>
  <dcterms:created xsi:type="dcterms:W3CDTF">2008-01-30T09:45:32Z</dcterms:created>
  <dcterms:modified xsi:type="dcterms:W3CDTF">2017-09-20T06:44:37Z</dcterms:modified>
</cp:coreProperties>
</file>